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3"/>
  </bookViews>
  <sheets>
    <sheet name="SPECTRALOCK Mini" sheetId="1" r:id="rId1"/>
    <sheet name="SPECTRALOCK Full" sheetId="2" r:id="rId2"/>
    <sheet name="SPECTRALOCK Commercial" sheetId="3" r:id="rId3"/>
    <sheet name="SPECTRALOCK 2000 IG #2" sheetId="4" r:id="rId4"/>
    <sheet name="SPECTRALOCK 2000 IG #4" sheetId="5" r:id="rId5"/>
    <sheet name="PermaColor 11.3 kg" sheetId="6" r:id="rId6"/>
    <sheet name="Permacolor 3.6 kg" sheetId="7" r:id="rId7"/>
    <sheet name="SP100 #1" sheetId="8" r:id="rId8"/>
    <sheet name="SP100 #4" sheetId="9" r:id="rId9"/>
    <sheet name="2000 #2" sheetId="10" r:id="rId10"/>
    <sheet name="2000 #4" sheetId="11" r:id="rId11"/>
    <sheet name="1500 10" sheetId="12" r:id="rId12"/>
    <sheet name="1500 25" sheetId="13" r:id="rId13"/>
    <sheet name="1600 8" sheetId="14" r:id="rId14"/>
  </sheets>
  <definedNames>
    <definedName name="_xlnm.Print_Area" localSheetId="6">'Permacolor 3.6 kg'!$A$4:$L$24</definedName>
  </definedNames>
  <calcPr fullCalcOnLoad="1"/>
</workbook>
</file>

<file path=xl/sharedStrings.xml><?xml version="1.0" encoding="utf-8"?>
<sst xmlns="http://schemas.openxmlformats.org/spreadsheetml/2006/main" count="573" uniqueCount="45">
  <si>
    <t>Width</t>
  </si>
  <si>
    <t>Length</t>
  </si>
  <si>
    <t>Thickness</t>
  </si>
  <si>
    <t>Grout Joint Size</t>
  </si>
  <si>
    <t>NR</t>
  </si>
  <si>
    <t>= Use in joints larger than 1/8" Not Reccomended. Use SpectraLock or 1500 Series</t>
  </si>
  <si>
    <t>= Use in joints smaller than 1/8" Not Reccomended. Use SpectraLock or 1600 Series</t>
  </si>
  <si>
    <t>Notes:</t>
  </si>
  <si>
    <t>Actual coverage will vary depending on jobsite conditions, actual tile size and installed grout joint size. Use of sufficient thin-set reduces grout requirement.</t>
  </si>
  <si>
    <t>Calculated Coverage Per Unit</t>
  </si>
  <si>
    <t>Measure exact dimensions of tile</t>
  </si>
  <si>
    <t>In GREEN box, enter desired joint width in inches (fraction or decimal is OK)</t>
  </si>
  <si>
    <t>In YELLOW boxes, enter tile dimensions in inches (fraction or decimal is OK)</t>
  </si>
  <si>
    <t>Exact Tile Size Coverage Calculator</t>
  </si>
  <si>
    <t>Nominal Tile Size Coverage Calculator</t>
  </si>
  <si>
    <r>
      <t>LATICRETE SpectraLock</t>
    </r>
    <r>
      <rPr>
        <b/>
        <vertAlign val="superscript"/>
        <sz val="14"/>
        <rFont val="Arial"/>
        <family val="2"/>
      </rPr>
      <t>TM</t>
    </r>
    <r>
      <rPr>
        <b/>
        <sz val="14"/>
        <rFont val="Arial"/>
        <family val="2"/>
      </rPr>
      <t xml:space="preserve"> Grout, Commercial Unit</t>
    </r>
  </si>
  <si>
    <r>
      <t>LATICRETE SpectraLock</t>
    </r>
    <r>
      <rPr>
        <b/>
        <vertAlign val="superscript"/>
        <sz val="14"/>
        <rFont val="Arial"/>
        <family val="2"/>
      </rPr>
      <t>TM</t>
    </r>
    <r>
      <rPr>
        <b/>
        <sz val="14"/>
        <rFont val="Arial"/>
        <family val="2"/>
      </rPr>
      <t xml:space="preserve"> Grout, Full Unit</t>
    </r>
  </si>
  <si>
    <r>
      <t>LATICRETE SpectraLock</t>
    </r>
    <r>
      <rPr>
        <b/>
        <vertAlign val="superscript"/>
        <sz val="14"/>
        <rFont val="Arial"/>
        <family val="2"/>
      </rPr>
      <t>TM</t>
    </r>
    <r>
      <rPr>
        <b/>
        <sz val="14"/>
        <rFont val="Arial"/>
        <family val="2"/>
      </rPr>
      <t xml:space="preserve"> Grout, Mini Unit</t>
    </r>
  </si>
  <si>
    <t>LATAPOXY® SP100 Stainless Grout for Floors and Walls, #1 Unit</t>
  </si>
  <si>
    <t>LATAPOXY® SP100 Stainless Grout for Floors and Walls, #4 Unit</t>
  </si>
  <si>
    <t>LATAPOXY® 2000 Industrial Grout, #2 Unit</t>
  </si>
  <si>
    <t>LATAPOXY®  2000 Industrial Grout, #4 Unit</t>
  </si>
  <si>
    <t>LATICRETE 1500 Series Sanded Cement Grout, 10 lb. Unit</t>
  </si>
  <si>
    <t>LATICRETE 1500 Series Sanded Cement Grout, 25 lb. Unit</t>
  </si>
  <si>
    <t>LATICRETE 1600 Series Unsanded Cement Grout, 8 lb. Unit</t>
  </si>
  <si>
    <t xml:space="preserve">Calculated coverage indicated is approximate, based on "nominal" tile size and is provided for purposes of estimation only. </t>
  </si>
  <si>
    <t>Add 10% for waste, spillage and clean-up with Ceramic Tile and 10%-15% when grouting unglazed quarry tile.</t>
  </si>
  <si>
    <t>LATICRETE®  Grout - Coverage in Square Meters per Unit</t>
  </si>
  <si>
    <t>Tile Size (mm)</t>
  </si>
  <si>
    <t>(mm)</t>
  </si>
  <si>
    <t>Grout Joint Size (mm)</t>
  </si>
  <si>
    <t>3 mm</t>
  </si>
  <si>
    <t>6 mm</t>
  </si>
  <si>
    <t>9 mm</t>
  </si>
  <si>
    <t>12 mm</t>
  </si>
  <si>
    <t>10.5 mm</t>
  </si>
  <si>
    <t>7.5 mm</t>
  </si>
  <si>
    <t>4.5 mm</t>
  </si>
  <si>
    <t>1.5 mm</t>
  </si>
  <si>
    <t>Tiles per Sq M</t>
  </si>
  <si>
    <t>ml grout per unit:</t>
  </si>
  <si>
    <t>LATICRETE PermaColor™ Grout, 11.4 kg Unit</t>
  </si>
  <si>
    <t>LATICRETE Permacolor Cement Grout, 3.6 kg Unit</t>
  </si>
  <si>
    <t>SPECTRALOCK® 2000 IG, #2 Unit</t>
  </si>
  <si>
    <t>SPECTRALOCK® 2000 IG, #4 Unit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</si>
</sst>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/>
    </xf>
    <xf numFmtId="0" fontId="1" fillId="0" borderId="6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70" fontId="0" fillId="2" borderId="7" xfId="0" applyNumberForma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3" fontId="0" fillId="3" borderId="7" xfId="0" applyNumberFormat="1" applyFill="1" applyBorder="1" applyAlignment="1">
      <alignment horizontal="center"/>
    </xf>
    <xf numFmtId="13" fontId="0" fillId="0" borderId="0" xfId="0" applyNumberFormat="1" applyAlignment="1">
      <alignment horizontal="center"/>
    </xf>
    <xf numFmtId="1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169" fontId="0" fillId="2" borderId="7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9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8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0" fontId="1" fillId="2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3" fontId="0" fillId="4" borderId="8" xfId="0" applyNumberFormat="1" applyFont="1" applyFill="1" applyBorder="1" applyAlignment="1">
      <alignment horizontal="center"/>
    </xf>
    <xf numFmtId="13" fontId="0" fillId="4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C5" sqref="C5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17</v>
      </c>
      <c r="D2" s="25"/>
    </row>
    <row r="3" spans="1:3" ht="25.5" hidden="1">
      <c r="A3" s="44" t="s">
        <v>40</v>
      </c>
      <c r="B3" s="2"/>
      <c r="C3" s="13">
        <v>740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12</v>
      </c>
      <c r="D12" s="31"/>
      <c r="E12" s="74">
        <v>9</v>
      </c>
      <c r="F12" s="75"/>
      <c r="G12" s="67">
        <f>SUM($C$3/((A12+B12+E12)*C12*E12*(1000/((A12+E12)*(B12+E12)))))</f>
        <v>0.38950646819067875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>SUM(1000000/(A18*B18))</f>
        <v>1600</v>
      </c>
      <c r="E18" s="27">
        <f>SUM($C$3/(($A18+$B18-E$17)*$C18*($D18/1000)*E$17))</f>
        <v>1.0595647193585336</v>
      </c>
      <c r="F18" s="27">
        <f aca="true" t="shared" si="0" ref="F18:L30">SUM($C$3/(($A18+$B18-F$17)*$C18*($D18/1000)*F$17))</f>
        <v>0.5466903073286051</v>
      </c>
      <c r="G18" s="27">
        <f t="shared" si="0"/>
        <v>0.37647537647537643</v>
      </c>
      <c r="H18" s="27">
        <f t="shared" si="0"/>
        <v>0.2919823232323232</v>
      </c>
      <c r="I18" s="27">
        <f t="shared" si="0"/>
        <v>0.24183006535947713</v>
      </c>
      <c r="J18" s="27">
        <f t="shared" si="0"/>
        <v>0.20889792231255647</v>
      </c>
      <c r="K18" s="27">
        <f t="shared" si="0"/>
        <v>0.1858549326903757</v>
      </c>
      <c r="L18" s="27">
        <f t="shared" si="0"/>
        <v>0.1690423976608187</v>
      </c>
    </row>
    <row r="19" spans="1:12" ht="12.75">
      <c r="A19" s="32">
        <v>50</v>
      </c>
      <c r="B19" s="32">
        <v>50</v>
      </c>
      <c r="C19" s="32">
        <v>6</v>
      </c>
      <c r="D19" s="26">
        <f aca="true" t="shared" si="1" ref="D19:D30">SUM(1000000/(A19*B19))</f>
        <v>400</v>
      </c>
      <c r="E19" s="27">
        <f aca="true" t="shared" si="2" ref="E19:E30">SUM($C$3/(($A19+$B19-E$17)*$C19*($D19/1000)*E$17))</f>
        <v>2.086858432036097</v>
      </c>
      <c r="F19" s="27">
        <f t="shared" si="0"/>
        <v>1.0595647193585336</v>
      </c>
      <c r="G19" s="27">
        <f t="shared" si="0"/>
        <v>0.7174713980996703</v>
      </c>
      <c r="H19" s="27">
        <f t="shared" si="0"/>
        <v>0.5466903073286051</v>
      </c>
      <c r="I19" s="27">
        <f t="shared" si="0"/>
        <v>0.4444444444444444</v>
      </c>
      <c r="J19" s="27">
        <f t="shared" si="0"/>
        <v>0.37647537647537643</v>
      </c>
      <c r="K19" s="27">
        <f t="shared" si="0"/>
        <v>0.3281014454198812</v>
      </c>
      <c r="L19" s="27">
        <f t="shared" si="0"/>
        <v>0.2919823232323232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1"/>
        <v>100</v>
      </c>
      <c r="E20" s="27">
        <f t="shared" si="2"/>
        <v>2.071088720962776</v>
      </c>
      <c r="F20" s="27">
        <f t="shared" si="0"/>
        <v>1.0434292160180485</v>
      </c>
      <c r="G20" s="27">
        <f t="shared" si="0"/>
        <v>0.7009567111868902</v>
      </c>
      <c r="H20" s="27">
        <f t="shared" si="0"/>
        <v>0.5297823596792668</v>
      </c>
      <c r="I20" s="27">
        <f t="shared" si="0"/>
        <v>0.42712842712842713</v>
      </c>
      <c r="J20" s="27">
        <f t="shared" si="0"/>
        <v>0.35873569904983515</v>
      </c>
      <c r="K20" s="27">
        <f t="shared" si="0"/>
        <v>0.3099216819533442</v>
      </c>
      <c r="L20" s="27">
        <f t="shared" si="0"/>
        <v>0.27334515366430256</v>
      </c>
    </row>
    <row r="21" spans="1:12" ht="12.75">
      <c r="A21" s="32">
        <v>100</v>
      </c>
      <c r="B21" s="32">
        <v>200</v>
      </c>
      <c r="C21" s="32">
        <v>12</v>
      </c>
      <c r="D21" s="26">
        <f>SUM(1000000/(A21*B21))</f>
        <v>50</v>
      </c>
      <c r="E21" s="27">
        <f t="shared" si="2"/>
        <v>2.754513307277126</v>
      </c>
      <c r="F21" s="27">
        <f t="shared" si="0"/>
        <v>1.3842124953236064</v>
      </c>
      <c r="G21" s="27">
        <f t="shared" si="0"/>
        <v>0.9274926364604875</v>
      </c>
      <c r="H21" s="27">
        <f t="shared" si="0"/>
        <v>0.6991685563114134</v>
      </c>
      <c r="I21" s="27">
        <f t="shared" si="0"/>
        <v>0.5622032288698955</v>
      </c>
      <c r="J21" s="27">
        <f t="shared" si="0"/>
        <v>0.47091765304823724</v>
      </c>
      <c r="K21" s="27">
        <f t="shared" si="0"/>
        <v>0.40573512076102747</v>
      </c>
      <c r="L21" s="27">
        <f t="shared" si="0"/>
        <v>0.35686728395061723</v>
      </c>
    </row>
    <row r="22" spans="1:12" ht="12.75">
      <c r="A22" s="32">
        <v>115</v>
      </c>
      <c r="B22" s="32">
        <v>240</v>
      </c>
      <c r="C22" s="32">
        <v>10</v>
      </c>
      <c r="D22" s="26">
        <f t="shared" si="1"/>
        <v>36.231884057971016</v>
      </c>
      <c r="E22" s="27">
        <f t="shared" si="2"/>
        <v>3.8517680339462514</v>
      </c>
      <c r="F22" s="27">
        <f t="shared" si="0"/>
        <v>1.9340909090909093</v>
      </c>
      <c r="G22" s="27">
        <f t="shared" si="0"/>
        <v>1.294912030432715</v>
      </c>
      <c r="H22" s="27">
        <f t="shared" si="0"/>
        <v>0.9753581661891118</v>
      </c>
      <c r="I22" s="27">
        <f t="shared" si="0"/>
        <v>0.7836546762589928</v>
      </c>
      <c r="J22" s="27">
        <f t="shared" si="0"/>
        <v>0.6558766859344893</v>
      </c>
      <c r="K22" s="27">
        <f t="shared" si="0"/>
        <v>0.5646278250051834</v>
      </c>
      <c r="L22" s="27">
        <f t="shared" si="0"/>
        <v>0.49620991253644314</v>
      </c>
    </row>
    <row r="23" spans="1:12" ht="12.75">
      <c r="A23" s="32">
        <v>150</v>
      </c>
      <c r="B23" s="32">
        <v>150</v>
      </c>
      <c r="C23" s="32">
        <v>9</v>
      </c>
      <c r="D23" s="26">
        <f t="shared" si="1"/>
        <v>44.44444444444444</v>
      </c>
      <c r="E23" s="27">
        <f t="shared" si="2"/>
        <v>4.131769960915689</v>
      </c>
      <c r="F23" s="27">
        <f t="shared" si="0"/>
        <v>2.0763187429854093</v>
      </c>
      <c r="G23" s="27">
        <f t="shared" si="0"/>
        <v>1.3912389546907313</v>
      </c>
      <c r="H23" s="27">
        <f t="shared" si="0"/>
        <v>1.0487528344671202</v>
      </c>
      <c r="I23" s="27">
        <f t="shared" si="0"/>
        <v>0.8433048433048433</v>
      </c>
      <c r="J23" s="27">
        <f t="shared" si="0"/>
        <v>0.7063764795723557</v>
      </c>
      <c r="K23" s="27">
        <f t="shared" si="0"/>
        <v>0.6086026811415411</v>
      </c>
      <c r="L23" s="27">
        <f t="shared" si="0"/>
        <v>0.5353009259259259</v>
      </c>
    </row>
    <row r="24" spans="1:12" ht="12.75">
      <c r="A24" s="32">
        <v>200</v>
      </c>
      <c r="B24" s="32">
        <v>200</v>
      </c>
      <c r="C24" s="32">
        <v>9</v>
      </c>
      <c r="D24" s="26">
        <f t="shared" si="1"/>
        <v>25</v>
      </c>
      <c r="E24" s="27">
        <f t="shared" si="2"/>
        <v>5.502114410520935</v>
      </c>
      <c r="F24" s="27">
        <f t="shared" si="0"/>
        <v>2.7614516279503682</v>
      </c>
      <c r="G24" s="27">
        <f t="shared" si="0"/>
        <v>1.8479499305458007</v>
      </c>
      <c r="H24" s="27">
        <f t="shared" si="0"/>
        <v>1.3912389546907311</v>
      </c>
      <c r="I24" s="27">
        <f t="shared" si="0"/>
        <v>1.1172446331682</v>
      </c>
      <c r="J24" s="27">
        <f t="shared" si="0"/>
        <v>0.9346089482491868</v>
      </c>
      <c r="K24" s="27">
        <f t="shared" si="0"/>
        <v>0.8041784678498414</v>
      </c>
      <c r="L24" s="27">
        <f t="shared" si="0"/>
        <v>0.7063764795723557</v>
      </c>
    </row>
    <row r="25" spans="1:12" ht="12.75">
      <c r="A25" s="32">
        <v>300</v>
      </c>
      <c r="B25" s="32">
        <v>300</v>
      </c>
      <c r="C25" s="32">
        <v>9</v>
      </c>
      <c r="D25" s="26">
        <f>SUM(1000000/(A25*B25))</f>
        <v>11.11111111111111</v>
      </c>
      <c r="E25" s="27">
        <f t="shared" si="2"/>
        <v>8.242829295460874</v>
      </c>
      <c r="F25" s="27">
        <f t="shared" si="0"/>
        <v>4.131769960915689</v>
      </c>
      <c r="G25" s="27">
        <f t="shared" si="0"/>
        <v>2.7614516279503682</v>
      </c>
      <c r="H25" s="27">
        <f t="shared" si="0"/>
        <v>2.0763187429854093</v>
      </c>
      <c r="I25" s="27">
        <f t="shared" si="0"/>
        <v>1.6652601969057665</v>
      </c>
      <c r="J25" s="27">
        <f t="shared" si="0"/>
        <v>1.3912389546907313</v>
      </c>
      <c r="K25" s="27">
        <f t="shared" si="0"/>
        <v>1.195524859646997</v>
      </c>
      <c r="L25" s="27">
        <f t="shared" si="0"/>
        <v>1.0487528344671202</v>
      </c>
    </row>
    <row r="26" spans="1:12" ht="12.75">
      <c r="A26" s="32">
        <v>300</v>
      </c>
      <c r="B26" s="32">
        <v>300</v>
      </c>
      <c r="C26" s="32">
        <v>12</v>
      </c>
      <c r="D26" s="26">
        <f t="shared" si="1"/>
        <v>11.11111111111111</v>
      </c>
      <c r="E26" s="27">
        <f t="shared" si="2"/>
        <v>6.182121971595657</v>
      </c>
      <c r="F26" s="27">
        <f t="shared" si="0"/>
        <v>3.098827470686767</v>
      </c>
      <c r="G26" s="27">
        <f t="shared" si="0"/>
        <v>2.071088720962776</v>
      </c>
      <c r="H26" s="27">
        <f t="shared" si="0"/>
        <v>1.557239057239057</v>
      </c>
      <c r="I26" s="27">
        <f t="shared" si="0"/>
        <v>1.248945147679325</v>
      </c>
      <c r="J26" s="27">
        <f t="shared" si="0"/>
        <v>1.0434292160180485</v>
      </c>
      <c r="K26" s="27">
        <f t="shared" si="0"/>
        <v>0.8966436447352477</v>
      </c>
      <c r="L26" s="27">
        <f t="shared" si="0"/>
        <v>0.78656462585034</v>
      </c>
    </row>
    <row r="27" spans="1:12" ht="12.75">
      <c r="A27" s="32">
        <v>325</v>
      </c>
      <c r="B27" s="32">
        <v>325</v>
      </c>
      <c r="C27" s="32">
        <v>9</v>
      </c>
      <c r="D27" s="26">
        <f t="shared" si="1"/>
        <v>9.467455621301776</v>
      </c>
      <c r="E27" s="27">
        <f t="shared" si="2"/>
        <v>8.928010508581057</v>
      </c>
      <c r="F27" s="27">
        <f t="shared" si="0"/>
        <v>4.474354570954262</v>
      </c>
      <c r="G27" s="27">
        <f t="shared" si="0"/>
        <v>2.9898346577923136</v>
      </c>
      <c r="H27" s="27">
        <f t="shared" si="0"/>
        <v>2.247598918794571</v>
      </c>
      <c r="I27" s="27">
        <f t="shared" si="0"/>
        <v>1.8022769851563625</v>
      </c>
      <c r="J27" s="27">
        <f t="shared" si="0"/>
        <v>1.505412068334585</v>
      </c>
      <c r="K27" s="27">
        <f t="shared" si="0"/>
        <v>1.2933798313000815</v>
      </c>
      <c r="L27" s="27">
        <f t="shared" si="0"/>
        <v>1.1343681063508648</v>
      </c>
    </row>
    <row r="28" spans="1:12" ht="12.75">
      <c r="A28" s="32">
        <v>400</v>
      </c>
      <c r="B28" s="32">
        <v>400</v>
      </c>
      <c r="C28" s="32">
        <v>9</v>
      </c>
      <c r="D28" s="26">
        <f t="shared" si="1"/>
        <v>6.25</v>
      </c>
      <c r="E28" s="27">
        <f t="shared" si="2"/>
        <v>10.983557132586562</v>
      </c>
      <c r="F28" s="27">
        <f t="shared" si="0"/>
        <v>5.502114410520935</v>
      </c>
      <c r="G28" s="27">
        <f t="shared" si="0"/>
        <v>3.674992822279644</v>
      </c>
      <c r="H28" s="27">
        <f t="shared" si="0"/>
        <v>2.7614516279503682</v>
      </c>
      <c r="I28" s="27">
        <f t="shared" si="0"/>
        <v>2.2133426802196516</v>
      </c>
      <c r="J28" s="27">
        <f t="shared" si="0"/>
        <v>1.8479499305458007</v>
      </c>
      <c r="K28" s="27">
        <f t="shared" si="0"/>
        <v>1.5869665014693513</v>
      </c>
      <c r="L28" s="27">
        <f t="shared" si="0"/>
        <v>1.3912389546907311</v>
      </c>
    </row>
    <row r="29" spans="1:12" ht="12.75">
      <c r="A29" s="32">
        <v>450</v>
      </c>
      <c r="B29" s="32">
        <v>450</v>
      </c>
      <c r="C29" s="32">
        <v>9</v>
      </c>
      <c r="D29" s="26">
        <f t="shared" si="1"/>
        <v>4.938271604938271</v>
      </c>
      <c r="E29" s="27">
        <f t="shared" si="2"/>
        <v>12.35392320534224</v>
      </c>
      <c r="F29" s="27">
        <f t="shared" si="0"/>
        <v>6.187290969899665</v>
      </c>
      <c r="G29" s="27">
        <f t="shared" si="0"/>
        <v>4.1317699609156895</v>
      </c>
      <c r="H29" s="27">
        <f t="shared" si="0"/>
        <v>3.1040268456375837</v>
      </c>
      <c r="I29" s="27">
        <f t="shared" si="0"/>
        <v>2.4873949579831933</v>
      </c>
      <c r="J29" s="27">
        <f t="shared" si="0"/>
        <v>2.0763187429854093</v>
      </c>
      <c r="K29" s="27">
        <f t="shared" si="0"/>
        <v>1.7827029631414117</v>
      </c>
      <c r="L29" s="27">
        <f t="shared" si="0"/>
        <v>1.5625</v>
      </c>
    </row>
    <row r="30" spans="1:12" ht="12.75">
      <c r="A30" s="32">
        <v>600</v>
      </c>
      <c r="B30" s="32">
        <v>600</v>
      </c>
      <c r="C30" s="32">
        <v>9</v>
      </c>
      <c r="D30" s="26">
        <f t="shared" si="1"/>
        <v>2.7777777777777777</v>
      </c>
      <c r="E30" s="27">
        <f t="shared" si="2"/>
        <v>16.465025726602697</v>
      </c>
      <c r="F30" s="27">
        <f t="shared" si="0"/>
        <v>8.242829295460874</v>
      </c>
      <c r="G30" s="27">
        <f t="shared" si="0"/>
        <v>5.502114410520935</v>
      </c>
      <c r="H30" s="27">
        <f t="shared" si="0"/>
        <v>4.131769960915689</v>
      </c>
      <c r="I30" s="27">
        <f t="shared" si="0"/>
        <v>3.309573724668064</v>
      </c>
      <c r="J30" s="27">
        <f t="shared" si="0"/>
        <v>2.7614516279503682</v>
      </c>
      <c r="K30" s="27">
        <f t="shared" si="0"/>
        <v>2.369943353549911</v>
      </c>
      <c r="L30" s="27">
        <f t="shared" si="0"/>
        <v>2.0763187429854093</v>
      </c>
    </row>
    <row r="31" spans="1:3" ht="12.75">
      <c r="A31" s="1"/>
      <c r="B31" s="1"/>
      <c r="C31" s="1"/>
    </row>
    <row r="32" spans="1:12" ht="12.75">
      <c r="A32" s="22" t="s">
        <v>7</v>
      </c>
      <c r="B32" s="20" t="s">
        <v>25</v>
      </c>
      <c r="C32" s="11"/>
      <c r="D32" s="11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"/>
      <c r="B33" s="20" t="s">
        <v>8</v>
      </c>
      <c r="C33" s="18"/>
      <c r="D33" s="11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20" t="s">
        <v>26</v>
      </c>
      <c r="C34" s="18"/>
      <c r="D34" s="11"/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20"/>
      <c r="C35" s="18"/>
      <c r="D35" s="11"/>
      <c r="E35" s="18"/>
      <c r="F35" s="18"/>
      <c r="G35" s="18"/>
      <c r="H35" s="18"/>
      <c r="I35" s="18"/>
      <c r="J35" s="18"/>
      <c r="K35" s="18"/>
      <c r="L35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20</v>
      </c>
      <c r="D2" s="25"/>
    </row>
    <row r="3" spans="1:3" ht="25.5" hidden="1">
      <c r="A3" s="44" t="s">
        <v>40</v>
      </c>
      <c r="B3" s="2"/>
      <c r="C3" s="13">
        <v>6509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15.11855084838533</v>
      </c>
      <c r="H12" s="68"/>
      <c r="I12" s="69"/>
    </row>
    <row r="13" s="46" customFormat="1" ht="12.75">
      <c r="D13" s="47"/>
    </row>
    <row r="14" spans="1:4" s="37" customFormat="1" ht="36" customHeight="1">
      <c r="A14" s="38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100</v>
      </c>
      <c r="B18" s="32">
        <v>200</v>
      </c>
      <c r="C18" s="32">
        <v>12</v>
      </c>
      <c r="D18" s="26">
        <f>SUM(1000000/(A18*B18))</f>
        <v>50</v>
      </c>
      <c r="E18" s="28" t="s">
        <v>4</v>
      </c>
      <c r="F18" s="28" t="s">
        <v>4</v>
      </c>
      <c r="G18" s="27">
        <f>SUM($C$3/(($A18+$B18-G$17)*$C18*($D18/1000)*G$17))</f>
        <v>8.158175095569343</v>
      </c>
      <c r="H18" s="27">
        <f aca="true" t="shared" si="0" ref="H18:L22">SUM($C$3/(($A18+$B18-H$17)*$C18*($D18/1000)*H$17))</f>
        <v>6.149848828420256</v>
      </c>
      <c r="I18" s="27">
        <f t="shared" si="0"/>
        <v>4.945109211775878</v>
      </c>
      <c r="J18" s="27">
        <f t="shared" si="0"/>
        <v>4.142166221204022</v>
      </c>
      <c r="K18" s="27">
        <f t="shared" si="0"/>
        <v>3.568824190585848</v>
      </c>
      <c r="L18" s="27">
        <f t="shared" si="0"/>
        <v>3.1389853395061724</v>
      </c>
    </row>
    <row r="19" spans="1:12" ht="12.75">
      <c r="A19" s="32">
        <v>100</v>
      </c>
      <c r="B19" s="32">
        <v>200</v>
      </c>
      <c r="C19" s="32">
        <v>30</v>
      </c>
      <c r="D19" s="26">
        <f>SUM(1000000/(A19*B19))</f>
        <v>50</v>
      </c>
      <c r="E19" s="28" t="s">
        <v>4</v>
      </c>
      <c r="F19" s="28" t="s">
        <v>4</v>
      </c>
      <c r="G19" s="27">
        <f>SUM($C$3/(($A19+$B19-G$17)*$C19*($D19/1000)*G$17))</f>
        <v>3.263270038227737</v>
      </c>
      <c r="H19" s="27">
        <f t="shared" si="0"/>
        <v>2.4599395313681027</v>
      </c>
      <c r="I19" s="27">
        <f t="shared" si="0"/>
        <v>1.9780436847103513</v>
      </c>
      <c r="J19" s="27">
        <f t="shared" si="0"/>
        <v>1.6568664884816087</v>
      </c>
      <c r="K19" s="27">
        <f t="shared" si="0"/>
        <v>1.4275296762343395</v>
      </c>
      <c r="L19" s="27">
        <f t="shared" si="0"/>
        <v>1.2555941358024691</v>
      </c>
    </row>
    <row r="20" spans="1:12" ht="12.75">
      <c r="A20" s="32">
        <v>115</v>
      </c>
      <c r="B20" s="32">
        <v>240</v>
      </c>
      <c r="C20" s="32">
        <v>10</v>
      </c>
      <c r="D20" s="26">
        <f>SUM(1000000/(A20*B20))</f>
        <v>36.231884057971016</v>
      </c>
      <c r="E20" s="28" t="s">
        <v>4</v>
      </c>
      <c r="F20" s="28" t="s">
        <v>4</v>
      </c>
      <c r="G20" s="27">
        <f>SUM($C$3/(($A20+$B20-G$17)*$C20*($D20/1000)*G$17))</f>
        <v>11.389976224441273</v>
      </c>
      <c r="H20" s="27">
        <f t="shared" si="0"/>
        <v>8.579197707736391</v>
      </c>
      <c r="I20" s="27">
        <f t="shared" si="0"/>
        <v>6.89298417266187</v>
      </c>
      <c r="J20" s="27">
        <f t="shared" si="0"/>
        <v>5.769055876685934</v>
      </c>
      <c r="K20" s="27">
        <f t="shared" si="0"/>
        <v>4.96643582832262</v>
      </c>
      <c r="L20" s="27">
        <f t="shared" si="0"/>
        <v>4.364635568513119</v>
      </c>
    </row>
    <row r="21" spans="1:12" ht="12.75">
      <c r="A21" s="32">
        <v>150</v>
      </c>
      <c r="B21" s="32">
        <v>150</v>
      </c>
      <c r="C21" s="32">
        <v>9</v>
      </c>
      <c r="D21" s="26">
        <f>SUM(1000000/(A21*B21))</f>
        <v>44.44444444444444</v>
      </c>
      <c r="E21" s="28" t="s">
        <v>4</v>
      </c>
      <c r="F21" s="28" t="s">
        <v>4</v>
      </c>
      <c r="G21" s="27">
        <f>SUM($C$3/(($A21+$B21-G$17)*$C21*($D21/1000)*G$17))</f>
        <v>12.237262643354015</v>
      </c>
      <c r="H21" s="27">
        <f t="shared" si="0"/>
        <v>9.224773242630386</v>
      </c>
      <c r="I21" s="27">
        <f t="shared" si="0"/>
        <v>7.417663817663818</v>
      </c>
      <c r="J21" s="27">
        <f t="shared" si="0"/>
        <v>6.213249331806032</v>
      </c>
      <c r="K21" s="27">
        <f t="shared" si="0"/>
        <v>5.353236285878772</v>
      </c>
      <c r="L21" s="27">
        <f t="shared" si="0"/>
        <v>4.708478009259259</v>
      </c>
    </row>
    <row r="22" spans="1:12" ht="12.75">
      <c r="A22" s="32">
        <v>300</v>
      </c>
      <c r="B22" s="32">
        <v>300</v>
      </c>
      <c r="C22" s="32">
        <v>12</v>
      </c>
      <c r="D22" s="26">
        <f>SUM(1000000/(A22*B22))</f>
        <v>11.11111111111111</v>
      </c>
      <c r="E22" s="28" t="s">
        <v>4</v>
      </c>
      <c r="F22" s="28" t="s">
        <v>4</v>
      </c>
      <c r="G22" s="27">
        <f>SUM($C$3/(($A22+$B22-G$17)*$C22*($D22/1000)*G$17))</f>
        <v>18.217184438846907</v>
      </c>
      <c r="H22" s="27">
        <f t="shared" si="0"/>
        <v>13.697390572390571</v>
      </c>
      <c r="I22" s="27">
        <f t="shared" si="0"/>
        <v>10.985654008438818</v>
      </c>
      <c r="J22" s="27">
        <f t="shared" si="0"/>
        <v>9.177946982515511</v>
      </c>
      <c r="K22" s="27">
        <f t="shared" si="0"/>
        <v>7.886829031867199</v>
      </c>
      <c r="L22" s="27">
        <f t="shared" si="0"/>
        <v>6.918579931972789</v>
      </c>
    </row>
    <row r="23" spans="1:3" ht="12.75">
      <c r="A23" s="1"/>
      <c r="B23" s="1"/>
      <c r="C23" s="1"/>
    </row>
    <row r="24" spans="1:3" ht="12.75">
      <c r="A24" s="22" t="s">
        <v>7</v>
      </c>
      <c r="B24" s="20" t="s">
        <v>25</v>
      </c>
      <c r="C24" s="1"/>
    </row>
    <row r="25" spans="1:3" ht="12.75">
      <c r="A25" s="1"/>
      <c r="B25" s="20" t="s">
        <v>8</v>
      </c>
      <c r="C25" s="1"/>
    </row>
    <row r="26" ht="12.75">
      <c r="B26" s="20" t="s">
        <v>26</v>
      </c>
    </row>
    <row r="27" ht="12.75">
      <c r="B27" s="20"/>
    </row>
    <row r="28" spans="5:12" ht="20.25" customHeight="1">
      <c r="E28" s="18"/>
      <c r="F28" s="18"/>
      <c r="G28" s="18"/>
      <c r="H28" s="18"/>
      <c r="I28" s="18"/>
      <c r="J28" s="18"/>
      <c r="K28" s="18"/>
      <c r="L28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21</v>
      </c>
      <c r="D2" s="25"/>
    </row>
    <row r="3" spans="1:3" ht="25.5" hidden="1">
      <c r="A3" s="44" t="s">
        <v>40</v>
      </c>
      <c r="B3" s="2"/>
      <c r="C3" s="13">
        <v>13017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150</v>
      </c>
      <c r="B12" s="30">
        <v>150</v>
      </c>
      <c r="C12" s="30">
        <v>12</v>
      </c>
      <c r="D12" s="31"/>
      <c r="E12" s="74">
        <v>9</v>
      </c>
      <c r="F12" s="75"/>
      <c r="G12" s="67">
        <f>SUM($C$3/((A12+B12+E12)*C12*E12*(1000/((A12+E12)*(B12+E12)))))</f>
        <v>9.861044498381878</v>
      </c>
      <c r="H12" s="68"/>
      <c r="I12" s="69"/>
    </row>
    <row r="13" s="46" customFormat="1" ht="12.75">
      <c r="D13" s="47"/>
    </row>
    <row r="14" spans="1:4" s="37" customFormat="1" ht="36" customHeight="1">
      <c r="A14" s="38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100</v>
      </c>
      <c r="B18" s="32">
        <v>200</v>
      </c>
      <c r="C18" s="32">
        <v>12</v>
      </c>
      <c r="D18" s="26">
        <f>SUM(1000000/(A18*B18))</f>
        <v>50</v>
      </c>
      <c r="E18" s="28" t="s">
        <v>4</v>
      </c>
      <c r="F18" s="28" t="s">
        <v>4</v>
      </c>
      <c r="G18" s="45">
        <f>SUM($C$3/(($A18+$B18-G$17)*$C18*($D18/1000)*G$17))</f>
        <v>16.315096822711034</v>
      </c>
      <c r="H18" s="45">
        <f aca="true" t="shared" si="0" ref="H18:L22">SUM($C$3/(($A18+$B18-H$17)*$C18*($D18/1000)*H$17))</f>
        <v>12.29875283446712</v>
      </c>
      <c r="I18" s="45">
        <f t="shared" si="0"/>
        <v>9.889458689458689</v>
      </c>
      <c r="J18" s="45">
        <f t="shared" si="0"/>
        <v>8.283696067201221</v>
      </c>
      <c r="K18" s="45">
        <f t="shared" si="0"/>
        <v>7.137100090467966</v>
      </c>
      <c r="L18" s="45">
        <f t="shared" si="0"/>
        <v>6.277488425925925</v>
      </c>
    </row>
    <row r="19" spans="1:12" ht="12.75">
      <c r="A19" s="32">
        <v>100</v>
      </c>
      <c r="B19" s="32">
        <v>200</v>
      </c>
      <c r="C19" s="32">
        <v>30</v>
      </c>
      <c r="D19" s="26">
        <f>SUM(1000000/(A19*B19))</f>
        <v>50</v>
      </c>
      <c r="E19" s="28" t="s">
        <v>4</v>
      </c>
      <c r="F19" s="28" t="s">
        <v>4</v>
      </c>
      <c r="G19" s="45">
        <f>SUM($C$3/(($A19+$B19-G$17)*$C19*($D19/1000)*G$17))</f>
        <v>6.526038729084414</v>
      </c>
      <c r="H19" s="45">
        <f t="shared" si="0"/>
        <v>4.919501133786848</v>
      </c>
      <c r="I19" s="45">
        <f t="shared" si="0"/>
        <v>3.955783475783476</v>
      </c>
      <c r="J19" s="45">
        <f t="shared" si="0"/>
        <v>3.3134784268804887</v>
      </c>
      <c r="K19" s="45">
        <f t="shared" si="0"/>
        <v>2.8548400361871864</v>
      </c>
      <c r="L19" s="45">
        <f t="shared" si="0"/>
        <v>2.5109953703703702</v>
      </c>
    </row>
    <row r="20" spans="1:12" ht="12.75">
      <c r="A20" s="32">
        <v>115</v>
      </c>
      <c r="B20" s="32">
        <v>240</v>
      </c>
      <c r="C20" s="32">
        <v>10</v>
      </c>
      <c r="D20" s="26">
        <f>SUM(1000000/(A20*B20))</f>
        <v>36.231884057971016</v>
      </c>
      <c r="E20" s="28" t="s">
        <v>4</v>
      </c>
      <c r="F20" s="28" t="s">
        <v>4</v>
      </c>
      <c r="G20" s="45">
        <f>SUM($C$3/(($A20+$B20-G$17)*$C20*($D20/1000)*G$17))</f>
        <v>22.778202567760342</v>
      </c>
      <c r="H20" s="45">
        <f t="shared" si="0"/>
        <v>17.15707736389685</v>
      </c>
      <c r="I20" s="45">
        <f t="shared" si="0"/>
        <v>13.784909352517985</v>
      </c>
      <c r="J20" s="45">
        <f t="shared" si="0"/>
        <v>11.537225433526011</v>
      </c>
      <c r="K20" s="45">
        <f t="shared" si="0"/>
        <v>9.932108646070908</v>
      </c>
      <c r="L20" s="45">
        <f t="shared" si="0"/>
        <v>8.728600583090378</v>
      </c>
    </row>
    <row r="21" spans="1:12" ht="12.75">
      <c r="A21" s="32">
        <v>150</v>
      </c>
      <c r="B21" s="32">
        <v>150</v>
      </c>
      <c r="C21" s="32">
        <v>9</v>
      </c>
      <c r="D21" s="26">
        <f>SUM(1000000/(A21*B21))</f>
        <v>44.44444444444444</v>
      </c>
      <c r="E21" s="28" t="s">
        <v>4</v>
      </c>
      <c r="F21" s="28" t="s">
        <v>4</v>
      </c>
      <c r="G21" s="45">
        <f>SUM($C$3/(($A21+$B21-G$17)*$C21*($D21/1000)*G$17))</f>
        <v>24.472645234066555</v>
      </c>
      <c r="H21" s="45">
        <f t="shared" si="0"/>
        <v>18.44812925170068</v>
      </c>
      <c r="I21" s="45">
        <f t="shared" si="0"/>
        <v>14.834188034188035</v>
      </c>
      <c r="J21" s="45">
        <f t="shared" si="0"/>
        <v>12.425544100801831</v>
      </c>
      <c r="K21" s="45">
        <f t="shared" si="0"/>
        <v>10.705650135701948</v>
      </c>
      <c r="L21" s="45">
        <f t="shared" si="0"/>
        <v>9.416232638888888</v>
      </c>
    </row>
    <row r="22" spans="1:12" ht="12.75">
      <c r="A22" s="32">
        <v>300</v>
      </c>
      <c r="B22" s="32">
        <v>300</v>
      </c>
      <c r="C22" s="32">
        <v>12</v>
      </c>
      <c r="D22" s="26">
        <f>SUM(1000000/(A22*B22))</f>
        <v>11.11111111111111</v>
      </c>
      <c r="E22" s="28" t="s">
        <v>4</v>
      </c>
      <c r="F22" s="28" t="s">
        <v>4</v>
      </c>
      <c r="G22" s="45">
        <f>SUM($C$3/(($A22+$B22-G$17)*$C22*($D22/1000)*G$17))</f>
        <v>36.43157010915197</v>
      </c>
      <c r="H22" s="45">
        <f t="shared" si="0"/>
        <v>27.392676767676765</v>
      </c>
      <c r="I22" s="45">
        <f t="shared" si="0"/>
        <v>21.969620253164557</v>
      </c>
      <c r="J22" s="45">
        <f t="shared" si="0"/>
        <v>18.354483925549918</v>
      </c>
      <c r="K22" s="45">
        <f t="shared" si="0"/>
        <v>15.772446383133405</v>
      </c>
      <c r="L22" s="45">
        <f t="shared" si="0"/>
        <v>13.836096938775508</v>
      </c>
    </row>
    <row r="23" spans="1:3" ht="12.75">
      <c r="A23" s="1"/>
      <c r="B23" s="1"/>
      <c r="C23" s="1"/>
    </row>
    <row r="24" spans="1:3" ht="12.75">
      <c r="A24" s="22" t="s">
        <v>7</v>
      </c>
      <c r="B24" s="20" t="s">
        <v>25</v>
      </c>
      <c r="C24" s="1"/>
    </row>
    <row r="25" spans="1:3" ht="12.75">
      <c r="A25" s="1"/>
      <c r="B25" s="20" t="s">
        <v>8</v>
      </c>
      <c r="C25" s="1"/>
    </row>
    <row r="26" ht="12.75">
      <c r="B26" s="20" t="s">
        <v>26</v>
      </c>
    </row>
    <row r="27" ht="12.75">
      <c r="B27" s="20"/>
    </row>
    <row r="28" spans="5:13" ht="12.75">
      <c r="E28" s="18"/>
      <c r="F28" s="18"/>
      <c r="G28" s="18"/>
      <c r="H28" s="18"/>
      <c r="I28" s="18"/>
      <c r="J28" s="18"/>
      <c r="K28" s="18"/>
      <c r="L28" s="18"/>
      <c r="M28" s="18"/>
    </row>
    <row r="29" spans="5:13" ht="12.75">
      <c r="E29" s="18"/>
      <c r="F29" s="18"/>
      <c r="G29" s="18"/>
      <c r="H29" s="18"/>
      <c r="I29" s="18"/>
      <c r="J29" s="18"/>
      <c r="K29" s="18"/>
      <c r="L29" s="18"/>
      <c r="M29" s="18"/>
    </row>
    <row r="30" spans="5:13" ht="20.25" customHeight="1">
      <c r="E30" s="18"/>
      <c r="F30" s="18"/>
      <c r="G30" s="18"/>
      <c r="H30" s="18"/>
      <c r="I30" s="18"/>
      <c r="J30" s="18"/>
      <c r="K30" s="18"/>
      <c r="L30" s="18"/>
      <c r="M30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5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22</v>
      </c>
      <c r="D2" s="25"/>
    </row>
    <row r="3" spans="1:3" ht="25.5" hidden="1">
      <c r="A3" s="44" t="s">
        <v>40</v>
      </c>
      <c r="B3" s="2"/>
      <c r="C3" s="13">
        <v>2851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6.622059989053093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>SUM(1000000/(A18*B18))</f>
        <v>1600</v>
      </c>
      <c r="E18" s="28" t="s">
        <v>4</v>
      </c>
      <c r="F18" s="27">
        <f>SUM($C$3/(($A18+$B18-F$17)*$C18*($D18/1000)*F$17))</f>
        <v>2.106235224586288</v>
      </c>
      <c r="G18" s="27">
        <f aca="true" t="shared" si="0" ref="G18:L29">SUM($C$3/(($A18+$B18-G$17)*$C18*($D18/1000)*G$17))</f>
        <v>1.4504477004477003</v>
      </c>
      <c r="H18" s="27">
        <f t="shared" si="0"/>
        <v>1.1249210858585859</v>
      </c>
      <c r="I18" s="27">
        <f t="shared" si="0"/>
        <v>0.9316993464052288</v>
      </c>
      <c r="J18" s="27">
        <f t="shared" si="0"/>
        <v>0.8048215898825655</v>
      </c>
      <c r="K18" s="27">
        <f t="shared" si="0"/>
        <v>0.7160438014868394</v>
      </c>
      <c r="L18" s="27">
        <f t="shared" si="0"/>
        <v>0.6512701023391813</v>
      </c>
    </row>
    <row r="19" spans="1:12" ht="12.75">
      <c r="A19" s="32">
        <v>50</v>
      </c>
      <c r="B19" s="32">
        <v>50</v>
      </c>
      <c r="C19" s="32">
        <v>6</v>
      </c>
      <c r="D19" s="26">
        <f aca="true" t="shared" si="1" ref="D19:D29">SUM(1000000/(A19*B19))</f>
        <v>400</v>
      </c>
      <c r="E19" s="28" t="s">
        <v>4</v>
      </c>
      <c r="F19" s="27">
        <f aca="true" t="shared" si="2" ref="F19:F29">SUM($C$3/(($A19+$B19-F$17)*$C19*($D19/1000)*F$17))</f>
        <v>4.0821878579610535</v>
      </c>
      <c r="G19" s="27">
        <f t="shared" si="0"/>
        <v>2.7642039945704866</v>
      </c>
      <c r="H19" s="27">
        <f t="shared" si="0"/>
        <v>2.106235224586288</v>
      </c>
      <c r="I19" s="27">
        <f t="shared" si="0"/>
        <v>1.7123123123123123</v>
      </c>
      <c r="J19" s="27">
        <f t="shared" si="0"/>
        <v>1.4504477004477003</v>
      </c>
      <c r="K19" s="27">
        <f t="shared" si="0"/>
        <v>1.2640773255298394</v>
      </c>
      <c r="L19" s="27">
        <f t="shared" si="0"/>
        <v>1.1249210858585859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1"/>
        <v>100</v>
      </c>
      <c r="E20" s="28" t="s">
        <v>4</v>
      </c>
      <c r="F20" s="27">
        <f t="shared" si="2"/>
        <v>4.0200225606316975</v>
      </c>
      <c r="G20" s="27">
        <f t="shared" si="0"/>
        <v>2.7005778156673297</v>
      </c>
      <c r="H20" s="27">
        <f t="shared" si="0"/>
        <v>2.0410939289805268</v>
      </c>
      <c r="I20" s="27">
        <f t="shared" si="0"/>
        <v>1.6455988455988455</v>
      </c>
      <c r="J20" s="27">
        <f t="shared" si="0"/>
        <v>1.3821019972852433</v>
      </c>
      <c r="K20" s="27">
        <f t="shared" si="0"/>
        <v>1.1940361016878165</v>
      </c>
      <c r="L20" s="27">
        <f t="shared" si="0"/>
        <v>1.053117612293144</v>
      </c>
    </row>
    <row r="21" spans="1:12" ht="12.75">
      <c r="A21" s="32">
        <v>115</v>
      </c>
      <c r="B21" s="32">
        <v>240</v>
      </c>
      <c r="C21" s="32">
        <v>10</v>
      </c>
      <c r="D21" s="26">
        <f>SUM(1000000/(A21*B21))</f>
        <v>36.231884057971016</v>
      </c>
      <c r="E21" s="28" t="s">
        <v>4</v>
      </c>
      <c r="F21" s="27">
        <f t="shared" si="2"/>
        <v>7.451477272727273</v>
      </c>
      <c r="G21" s="27">
        <f t="shared" si="0"/>
        <v>4.988911079410366</v>
      </c>
      <c r="H21" s="27">
        <f t="shared" si="0"/>
        <v>3.7577650429799427</v>
      </c>
      <c r="I21" s="27">
        <f t="shared" si="0"/>
        <v>3.019188489208633</v>
      </c>
      <c r="J21" s="27">
        <f t="shared" si="0"/>
        <v>2.5268978805394986</v>
      </c>
      <c r="K21" s="27">
        <f t="shared" si="0"/>
        <v>2.175343147418619</v>
      </c>
      <c r="L21" s="27">
        <f t="shared" si="0"/>
        <v>1.911749271137026</v>
      </c>
    </row>
    <row r="22" spans="1:12" ht="12.75">
      <c r="A22" s="32">
        <v>150</v>
      </c>
      <c r="B22" s="32">
        <v>150</v>
      </c>
      <c r="C22" s="32">
        <v>9</v>
      </c>
      <c r="D22" s="26">
        <f t="shared" si="1"/>
        <v>44.44444444444444</v>
      </c>
      <c r="E22" s="28" t="s">
        <v>4</v>
      </c>
      <c r="F22" s="27">
        <f t="shared" si="2"/>
        <v>7.9994388327721655</v>
      </c>
      <c r="G22" s="27">
        <f t="shared" si="0"/>
        <v>5.360030080842264</v>
      </c>
      <c r="H22" s="27">
        <f t="shared" si="0"/>
        <v>4.040532879818594</v>
      </c>
      <c r="I22" s="27">
        <f t="shared" si="0"/>
        <v>3.249002849002849</v>
      </c>
      <c r="J22" s="27">
        <f t="shared" si="0"/>
        <v>2.7214585719740354</v>
      </c>
      <c r="K22" s="27">
        <f t="shared" si="0"/>
        <v>2.344765194506127</v>
      </c>
      <c r="L22" s="27">
        <f t="shared" si="0"/>
        <v>2.062355324074074</v>
      </c>
    </row>
    <row r="23" spans="1:12" ht="12.75">
      <c r="A23" s="32">
        <v>200</v>
      </c>
      <c r="B23" s="32">
        <v>200</v>
      </c>
      <c r="C23" s="32">
        <v>9</v>
      </c>
      <c r="D23" s="26">
        <f t="shared" si="1"/>
        <v>25</v>
      </c>
      <c r="E23" s="28" t="s">
        <v>4</v>
      </c>
      <c r="F23" s="27">
        <f t="shared" si="2"/>
        <v>10.639052150387162</v>
      </c>
      <c r="G23" s="27">
        <f t="shared" si="0"/>
        <v>7.119601691873078</v>
      </c>
      <c r="H23" s="27">
        <f t="shared" si="0"/>
        <v>5.360030080842263</v>
      </c>
      <c r="I23" s="27">
        <f t="shared" si="0"/>
        <v>4.304411417787214</v>
      </c>
      <c r="J23" s="27">
        <f t="shared" si="0"/>
        <v>3.6007704208897726</v>
      </c>
      <c r="K23" s="27">
        <f t="shared" si="0"/>
        <v>3.0982605565404024</v>
      </c>
      <c r="L23" s="27">
        <f t="shared" si="0"/>
        <v>2.7214585719740354</v>
      </c>
    </row>
    <row r="24" spans="1:12" ht="12.75">
      <c r="A24" s="32">
        <v>300</v>
      </c>
      <c r="B24" s="32">
        <v>300</v>
      </c>
      <c r="C24" s="32">
        <v>9</v>
      </c>
      <c r="D24" s="26">
        <f>SUM(1000000/(A24*B24))</f>
        <v>11.11111111111111</v>
      </c>
      <c r="E24" s="28" t="s">
        <v>4</v>
      </c>
      <c r="F24" s="27">
        <f t="shared" si="2"/>
        <v>15.918481295365716</v>
      </c>
      <c r="G24" s="27">
        <f t="shared" si="0"/>
        <v>10.639052150387162</v>
      </c>
      <c r="H24" s="27">
        <f t="shared" si="0"/>
        <v>7.9994388327721655</v>
      </c>
      <c r="I24" s="27">
        <f t="shared" si="0"/>
        <v>6.415752461322081</v>
      </c>
      <c r="J24" s="27">
        <f t="shared" si="0"/>
        <v>5.360030080842264</v>
      </c>
      <c r="K24" s="27">
        <f t="shared" si="0"/>
        <v>4.606001857910255</v>
      </c>
      <c r="L24" s="27">
        <f t="shared" si="0"/>
        <v>4.040532879818594</v>
      </c>
    </row>
    <row r="25" spans="1:12" ht="12.75">
      <c r="A25" s="32">
        <v>300</v>
      </c>
      <c r="B25" s="32">
        <v>300</v>
      </c>
      <c r="C25" s="32">
        <v>12</v>
      </c>
      <c r="D25" s="26">
        <f t="shared" si="1"/>
        <v>11.11111111111111</v>
      </c>
      <c r="E25" s="28" t="s">
        <v>4</v>
      </c>
      <c r="F25" s="27">
        <f t="shared" si="2"/>
        <v>11.938860971524287</v>
      </c>
      <c r="G25" s="27">
        <f t="shared" si="0"/>
        <v>7.979289112790372</v>
      </c>
      <c r="H25" s="27">
        <f t="shared" si="0"/>
        <v>5.999579124579124</v>
      </c>
      <c r="I25" s="27">
        <f t="shared" si="0"/>
        <v>4.811814345991561</v>
      </c>
      <c r="J25" s="27">
        <f t="shared" si="0"/>
        <v>4.020022560631698</v>
      </c>
      <c r="K25" s="27">
        <f t="shared" si="0"/>
        <v>3.454501393432691</v>
      </c>
      <c r="L25" s="27">
        <f t="shared" si="0"/>
        <v>3.0303996598639453</v>
      </c>
    </row>
    <row r="26" spans="1:12" ht="12.75">
      <c r="A26" s="32">
        <v>325</v>
      </c>
      <c r="B26" s="32">
        <v>325</v>
      </c>
      <c r="C26" s="32">
        <v>9</v>
      </c>
      <c r="D26" s="26">
        <f t="shared" si="1"/>
        <v>9.467455621301776</v>
      </c>
      <c r="E26" s="28" t="s">
        <v>4</v>
      </c>
      <c r="F26" s="27">
        <f t="shared" si="2"/>
        <v>17.238357948365675</v>
      </c>
      <c r="G26" s="27">
        <f t="shared" si="0"/>
        <v>11.518944066710656</v>
      </c>
      <c r="H26" s="27">
        <f t="shared" si="0"/>
        <v>8.659330429031517</v>
      </c>
      <c r="I26" s="27">
        <f t="shared" si="0"/>
        <v>6.943637411730797</v>
      </c>
      <c r="J26" s="27">
        <f t="shared" si="0"/>
        <v>5.799905144353922</v>
      </c>
      <c r="K26" s="27">
        <f t="shared" si="0"/>
        <v>4.98300797167099</v>
      </c>
      <c r="L26" s="27">
        <f t="shared" si="0"/>
        <v>4.370383069197724</v>
      </c>
    </row>
    <row r="27" spans="1:12" ht="12.75">
      <c r="A27" s="32">
        <v>400</v>
      </c>
      <c r="B27" s="32">
        <v>400</v>
      </c>
      <c r="C27" s="32">
        <v>9</v>
      </c>
      <c r="D27" s="26">
        <f t="shared" si="1"/>
        <v>6.25</v>
      </c>
      <c r="E27" s="28" t="s">
        <v>4</v>
      </c>
      <c r="F27" s="27">
        <f t="shared" si="2"/>
        <v>21.198011059993494</v>
      </c>
      <c r="G27" s="27">
        <f t="shared" si="0"/>
        <v>14.158654778809817</v>
      </c>
      <c r="H27" s="27">
        <f t="shared" si="0"/>
        <v>10.639052150387162</v>
      </c>
      <c r="I27" s="27">
        <f t="shared" si="0"/>
        <v>8.527351326089496</v>
      </c>
      <c r="J27" s="27">
        <f t="shared" si="0"/>
        <v>7.119601691873078</v>
      </c>
      <c r="K27" s="27">
        <f t="shared" si="0"/>
        <v>6.114110129309622</v>
      </c>
      <c r="L27" s="27">
        <f t="shared" si="0"/>
        <v>5.360030080842263</v>
      </c>
    </row>
    <row r="28" spans="1:12" ht="12.75">
      <c r="A28" s="32">
        <v>425</v>
      </c>
      <c r="B28" s="32">
        <v>425</v>
      </c>
      <c r="C28" s="32">
        <v>9</v>
      </c>
      <c r="D28" s="26">
        <f t="shared" si="1"/>
        <v>5.536332179930795</v>
      </c>
      <c r="E28" s="28" t="s">
        <v>4</v>
      </c>
      <c r="F28" s="27">
        <f t="shared" si="2"/>
        <v>22.517900870173598</v>
      </c>
      <c r="G28" s="27">
        <f t="shared" si="0"/>
        <v>15.038566557884517</v>
      </c>
      <c r="H28" s="27">
        <f t="shared" si="0"/>
        <v>11.298970401088292</v>
      </c>
      <c r="I28" s="27">
        <f t="shared" si="0"/>
        <v>9.055269809869216</v>
      </c>
      <c r="J28" s="27">
        <f t="shared" si="0"/>
        <v>7.559517256059071</v>
      </c>
      <c r="K28" s="27">
        <f t="shared" si="0"/>
        <v>6.4911638005741645</v>
      </c>
      <c r="L28" s="27">
        <f t="shared" si="0"/>
        <v>5.689934975249714</v>
      </c>
    </row>
    <row r="29" spans="1:12" ht="12.75">
      <c r="A29" s="32">
        <v>600</v>
      </c>
      <c r="B29" s="32">
        <v>600</v>
      </c>
      <c r="C29" s="32">
        <v>9</v>
      </c>
      <c r="D29" s="26">
        <f t="shared" si="1"/>
        <v>2.7777777777777777</v>
      </c>
      <c r="E29" s="28" t="s">
        <v>4</v>
      </c>
      <c r="F29" s="27">
        <f t="shared" si="2"/>
        <v>31.757170704539124</v>
      </c>
      <c r="G29" s="27">
        <f t="shared" si="0"/>
        <v>21.198011059993494</v>
      </c>
      <c r="H29" s="27">
        <f t="shared" si="0"/>
        <v>15.918481295365716</v>
      </c>
      <c r="I29" s="27">
        <f t="shared" si="0"/>
        <v>12.750803633822501</v>
      </c>
      <c r="J29" s="27">
        <f t="shared" si="0"/>
        <v>10.639052150387162</v>
      </c>
      <c r="K29" s="27">
        <f t="shared" si="0"/>
        <v>9.130687163474049</v>
      </c>
      <c r="L29" s="27">
        <f t="shared" si="0"/>
        <v>7.9994388327721655</v>
      </c>
    </row>
    <row r="30" spans="1:6" ht="12.75">
      <c r="A30" s="1"/>
      <c r="B30" s="1"/>
      <c r="C30" s="1"/>
      <c r="E30" s="17" t="s">
        <v>4</v>
      </c>
      <c r="F30" s="12" t="s">
        <v>6</v>
      </c>
    </row>
    <row r="31" spans="1:6" ht="12.75">
      <c r="A31" s="1"/>
      <c r="B31" s="1"/>
      <c r="C31" s="1"/>
      <c r="E31" s="17"/>
      <c r="F31" s="12"/>
    </row>
    <row r="32" spans="1:3" ht="12.75">
      <c r="A32" s="22" t="s">
        <v>7</v>
      </c>
      <c r="B32" s="20" t="s">
        <v>25</v>
      </c>
      <c r="C32" s="1"/>
    </row>
    <row r="33" spans="1:12" ht="12.75">
      <c r="A33" s="1"/>
      <c r="B33" s="20" t="s">
        <v>8</v>
      </c>
      <c r="C33" s="1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20" t="s">
        <v>26</v>
      </c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20"/>
      <c r="E35" s="18"/>
      <c r="F35" s="18"/>
      <c r="G35" s="18"/>
      <c r="H35" s="18"/>
      <c r="I35" s="18"/>
      <c r="J35" s="18"/>
      <c r="K35" s="18"/>
      <c r="L35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5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23</v>
      </c>
      <c r="D2" s="25"/>
    </row>
    <row r="3" spans="1:3" ht="25.5" hidden="1">
      <c r="A3" s="44" t="s">
        <v>40</v>
      </c>
      <c r="B3" s="2"/>
      <c r="C3" s="13">
        <v>7127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12</v>
      </c>
      <c r="D12" s="31"/>
      <c r="E12" s="74">
        <v>3</v>
      </c>
      <c r="F12" s="75"/>
      <c r="G12" s="67">
        <f>SUM($C$3/((A12+B12+E12)*C12*E12*(1000/((A12+E12)*(B12+E12)))))</f>
        <v>10.346242884510126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>SUM(1000000/(A18*B18))</f>
        <v>1600</v>
      </c>
      <c r="E18" s="28" t="s">
        <v>4</v>
      </c>
      <c r="F18" s="27">
        <f aca="true" t="shared" si="0" ref="F18:L18">SUM($C$3/(($A18+$B18-F$17)*$C18*($D18/1000)*F$17))</f>
        <v>5.265218676122931</v>
      </c>
      <c r="G18" s="27">
        <f t="shared" si="0"/>
        <v>3.6258648758648757</v>
      </c>
      <c r="H18" s="27">
        <f t="shared" si="0"/>
        <v>2.812105429292929</v>
      </c>
      <c r="I18" s="27">
        <f t="shared" si="0"/>
        <v>2.3290849673202616</v>
      </c>
      <c r="J18" s="27">
        <f t="shared" si="0"/>
        <v>2.011912827461608</v>
      </c>
      <c r="K18" s="27">
        <f t="shared" si="0"/>
        <v>1.7899839260598753</v>
      </c>
      <c r="L18" s="27">
        <f t="shared" si="0"/>
        <v>1.6280610380116958</v>
      </c>
    </row>
    <row r="19" spans="1:12" ht="12.75">
      <c r="A19" s="32">
        <v>50</v>
      </c>
      <c r="B19" s="32">
        <v>50</v>
      </c>
      <c r="C19" s="32">
        <v>6</v>
      </c>
      <c r="D19" s="26">
        <f aca="true" t="shared" si="1" ref="D19:D29">SUM(1000000/(A19*B19))</f>
        <v>400</v>
      </c>
      <c r="E19" s="28" t="s">
        <v>4</v>
      </c>
      <c r="F19" s="27">
        <f aca="true" t="shared" si="2" ref="F19:F28">SUM($C$3/(($A19+$B19-F$17)*$C19*($D19/1000)*F$17))</f>
        <v>10.204753722794958</v>
      </c>
      <c r="G19" s="27">
        <f aca="true" t="shared" si="3" ref="G19:L28">SUM($C$3/(($A19+$B19-G$17)*$C19*($D19/1000)*G$17))</f>
        <v>6.9100252084545275</v>
      </c>
      <c r="H19" s="27">
        <f t="shared" si="3"/>
        <v>5.265218676122931</v>
      </c>
      <c r="I19" s="27">
        <f t="shared" si="3"/>
        <v>4.28048048048048</v>
      </c>
      <c r="J19" s="27">
        <f t="shared" si="3"/>
        <v>3.6258648758648757</v>
      </c>
      <c r="K19" s="27">
        <f t="shared" si="3"/>
        <v>3.1599716236587745</v>
      </c>
      <c r="L19" s="27">
        <f t="shared" si="3"/>
        <v>2.812105429292929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1"/>
        <v>100</v>
      </c>
      <c r="E20" s="28" t="s">
        <v>4</v>
      </c>
      <c r="F20" s="27">
        <f t="shared" si="2"/>
        <v>10.04935138183869</v>
      </c>
      <c r="G20" s="27">
        <f t="shared" si="3"/>
        <v>6.750970919768873</v>
      </c>
      <c r="H20" s="27">
        <f t="shared" si="3"/>
        <v>5.102376861397479</v>
      </c>
      <c r="I20" s="27">
        <f t="shared" si="3"/>
        <v>4.113708513708514</v>
      </c>
      <c r="J20" s="27">
        <f t="shared" si="3"/>
        <v>3.4550126042272638</v>
      </c>
      <c r="K20" s="27">
        <f t="shared" si="3"/>
        <v>2.984880847677681</v>
      </c>
      <c r="L20" s="27">
        <f t="shared" si="3"/>
        <v>2.6326093380614655</v>
      </c>
    </row>
    <row r="21" spans="1:12" ht="12.75">
      <c r="A21" s="32">
        <v>115</v>
      </c>
      <c r="B21" s="32">
        <v>240</v>
      </c>
      <c r="C21" s="32">
        <v>10</v>
      </c>
      <c r="D21" s="26">
        <f>SUM(1000000/(A21*B21))</f>
        <v>36.231884057971016</v>
      </c>
      <c r="E21" s="28" t="s">
        <v>4</v>
      </c>
      <c r="F21" s="27">
        <f t="shared" si="2"/>
        <v>18.627386363636365</v>
      </c>
      <c r="G21" s="27">
        <f t="shared" si="3"/>
        <v>12.47140275796481</v>
      </c>
      <c r="H21" s="27">
        <f t="shared" si="3"/>
        <v>9.393753581661892</v>
      </c>
      <c r="I21" s="27">
        <f t="shared" si="3"/>
        <v>7.547441726618705</v>
      </c>
      <c r="J21" s="27">
        <f t="shared" si="3"/>
        <v>6.316801541425819</v>
      </c>
      <c r="K21" s="27">
        <f t="shared" si="3"/>
        <v>5.437976363259382</v>
      </c>
      <c r="L21" s="27">
        <f t="shared" si="3"/>
        <v>4.779037900874635</v>
      </c>
    </row>
    <row r="22" spans="1:12" ht="12.75">
      <c r="A22" s="32">
        <v>150</v>
      </c>
      <c r="B22" s="32">
        <v>150</v>
      </c>
      <c r="C22" s="32">
        <v>9</v>
      </c>
      <c r="D22" s="26">
        <f t="shared" si="1"/>
        <v>44.44444444444444</v>
      </c>
      <c r="E22" s="28" t="s">
        <v>4</v>
      </c>
      <c r="F22" s="27">
        <f t="shared" si="2"/>
        <v>19.99719416386083</v>
      </c>
      <c r="G22" s="27">
        <f t="shared" si="3"/>
        <v>13.399135175784922</v>
      </c>
      <c r="H22" s="27">
        <f t="shared" si="3"/>
        <v>10.10062358276644</v>
      </c>
      <c r="I22" s="27">
        <f t="shared" si="3"/>
        <v>8.121937321937322</v>
      </c>
      <c r="J22" s="27">
        <f t="shared" si="3"/>
        <v>6.803169148529973</v>
      </c>
      <c r="K22" s="27">
        <f t="shared" si="3"/>
        <v>5.8615017682375194</v>
      </c>
      <c r="L22" s="27">
        <f t="shared" si="3"/>
        <v>5.15552662037037</v>
      </c>
    </row>
    <row r="23" spans="1:12" ht="12.75">
      <c r="A23" s="32">
        <v>200</v>
      </c>
      <c r="B23" s="32">
        <v>200</v>
      </c>
      <c r="C23" s="32">
        <v>9</v>
      </c>
      <c r="D23" s="26">
        <f t="shared" si="1"/>
        <v>25</v>
      </c>
      <c r="E23" s="28" t="s">
        <v>4</v>
      </c>
      <c r="F23" s="27">
        <f t="shared" si="2"/>
        <v>26.595764530273343</v>
      </c>
      <c r="G23" s="27">
        <f t="shared" si="3"/>
        <v>17.79775561486476</v>
      </c>
      <c r="H23" s="27">
        <f t="shared" si="3"/>
        <v>13.39913517578492</v>
      </c>
      <c r="I23" s="27">
        <f t="shared" si="3"/>
        <v>10.760273649445624</v>
      </c>
      <c r="J23" s="27">
        <f t="shared" si="3"/>
        <v>9.00129455969183</v>
      </c>
      <c r="K23" s="27">
        <f t="shared" si="3"/>
        <v>7.745108027521378</v>
      </c>
      <c r="L23" s="27">
        <f t="shared" si="3"/>
        <v>6.803169148529973</v>
      </c>
    </row>
    <row r="24" spans="1:12" ht="12.75">
      <c r="A24" s="32">
        <v>300</v>
      </c>
      <c r="B24" s="32">
        <v>300</v>
      </c>
      <c r="C24" s="32">
        <v>9</v>
      </c>
      <c r="D24" s="26">
        <f>SUM(1000000/(A24*B24))</f>
        <v>11.11111111111111</v>
      </c>
      <c r="E24" s="28" t="s">
        <v>4</v>
      </c>
      <c r="F24" s="27">
        <f t="shared" si="2"/>
        <v>39.79341150195421</v>
      </c>
      <c r="G24" s="27">
        <f t="shared" si="3"/>
        <v>26.595764530273343</v>
      </c>
      <c r="H24" s="27">
        <f t="shared" si="3"/>
        <v>19.99719416386083</v>
      </c>
      <c r="I24" s="27">
        <f t="shared" si="3"/>
        <v>16.038255977496483</v>
      </c>
      <c r="J24" s="27">
        <f t="shared" si="3"/>
        <v>13.399135175784922</v>
      </c>
      <c r="K24" s="27">
        <f t="shared" si="3"/>
        <v>11.514196857708308</v>
      </c>
      <c r="L24" s="27">
        <f t="shared" si="3"/>
        <v>10.10062358276644</v>
      </c>
    </row>
    <row r="25" spans="1:12" ht="12.75">
      <c r="A25" s="32">
        <v>300</v>
      </c>
      <c r="B25" s="32">
        <v>300</v>
      </c>
      <c r="C25" s="32">
        <v>12</v>
      </c>
      <c r="D25" s="26">
        <f t="shared" si="1"/>
        <v>11.11111111111111</v>
      </c>
      <c r="E25" s="28" t="s">
        <v>4</v>
      </c>
      <c r="F25" s="27">
        <f t="shared" si="2"/>
        <v>29.84505862646566</v>
      </c>
      <c r="G25" s="27">
        <f t="shared" si="3"/>
        <v>19.94682339770501</v>
      </c>
      <c r="H25" s="27">
        <f t="shared" si="3"/>
        <v>14.997895622895621</v>
      </c>
      <c r="I25" s="27">
        <f t="shared" si="3"/>
        <v>12.028691983122362</v>
      </c>
      <c r="J25" s="27">
        <f t="shared" si="3"/>
        <v>10.049351381838692</v>
      </c>
      <c r="K25" s="27">
        <f t="shared" si="3"/>
        <v>8.63564764328123</v>
      </c>
      <c r="L25" s="27">
        <f t="shared" si="3"/>
        <v>7.57546768707483</v>
      </c>
    </row>
    <row r="26" spans="1:12" ht="12.75">
      <c r="A26" s="32">
        <v>325</v>
      </c>
      <c r="B26" s="32">
        <v>325</v>
      </c>
      <c r="C26" s="32">
        <v>9</v>
      </c>
      <c r="D26" s="26">
        <f t="shared" si="1"/>
        <v>9.467455621301776</v>
      </c>
      <c r="E26" s="28" t="s">
        <v>4</v>
      </c>
      <c r="F26" s="27">
        <f t="shared" si="2"/>
        <v>43.09287165836624</v>
      </c>
      <c r="G26" s="27">
        <f t="shared" si="3"/>
        <v>28.795340008224077</v>
      </c>
      <c r="H26" s="27">
        <f t="shared" si="3"/>
        <v>21.646807424660686</v>
      </c>
      <c r="I26" s="27">
        <f t="shared" si="3"/>
        <v>17.35787577460729</v>
      </c>
      <c r="J26" s="27">
        <f t="shared" si="3"/>
        <v>14.498745690568363</v>
      </c>
      <c r="K26" s="27">
        <f t="shared" si="3"/>
        <v>12.456646023886055</v>
      </c>
      <c r="L26" s="27">
        <f t="shared" si="3"/>
        <v>10.925191208057587</v>
      </c>
    </row>
    <row r="27" spans="1:12" ht="12.75">
      <c r="A27" s="32">
        <v>400</v>
      </c>
      <c r="B27" s="32">
        <v>400</v>
      </c>
      <c r="C27" s="32">
        <v>9</v>
      </c>
      <c r="D27" s="26">
        <f t="shared" si="1"/>
        <v>6.25</v>
      </c>
      <c r="E27" s="28" t="s">
        <v>4</v>
      </c>
      <c r="F27" s="27">
        <f t="shared" si="2"/>
        <v>52.99131000511176</v>
      </c>
      <c r="G27" s="27">
        <f t="shared" si="3"/>
        <v>35.39415384376625</v>
      </c>
      <c r="H27" s="27">
        <f t="shared" si="3"/>
        <v>26.595764530273343</v>
      </c>
      <c r="I27" s="27">
        <f t="shared" si="3"/>
        <v>21.316882813412782</v>
      </c>
      <c r="J27" s="27">
        <f t="shared" si="3"/>
        <v>17.79775561486476</v>
      </c>
      <c r="K27" s="27">
        <f t="shared" si="3"/>
        <v>15.2842030486109</v>
      </c>
      <c r="L27" s="27">
        <f t="shared" si="3"/>
        <v>13.39913517578492</v>
      </c>
    </row>
    <row r="28" spans="1:12" ht="12.75">
      <c r="A28" s="32">
        <v>425</v>
      </c>
      <c r="B28" s="32">
        <v>425</v>
      </c>
      <c r="C28" s="32">
        <v>9</v>
      </c>
      <c r="D28" s="26">
        <f t="shared" si="1"/>
        <v>5.536332179930795</v>
      </c>
      <c r="E28" s="28" t="s">
        <v>4</v>
      </c>
      <c r="F28" s="27">
        <f t="shared" si="2"/>
        <v>56.29080305216669</v>
      </c>
      <c r="G28" s="27">
        <f t="shared" si="3"/>
        <v>37.593778975111526</v>
      </c>
      <c r="H28" s="27">
        <f t="shared" si="3"/>
        <v>28.245444422503073</v>
      </c>
      <c r="I28" s="27">
        <f t="shared" si="3"/>
        <v>22.63658643807012</v>
      </c>
      <c r="J28" s="27">
        <f t="shared" si="3"/>
        <v>18.897467374231148</v>
      </c>
      <c r="K28" s="27">
        <f t="shared" si="3"/>
        <v>16.22677110020767</v>
      </c>
      <c r="L28" s="27">
        <f t="shared" si="3"/>
        <v>14.223839554052862</v>
      </c>
    </row>
    <row r="29" spans="1:12" ht="12.75">
      <c r="A29" s="32">
        <v>600</v>
      </c>
      <c r="B29" s="32">
        <v>600</v>
      </c>
      <c r="C29" s="32">
        <v>9</v>
      </c>
      <c r="D29" s="26">
        <f t="shared" si="1"/>
        <v>2.7777777777777777</v>
      </c>
      <c r="E29" s="28" t="s">
        <v>4</v>
      </c>
      <c r="F29" s="27">
        <f aca="true" t="shared" si="4" ref="F29:L29">SUM($C$3/(($A29+$B29-F$17)*$C29*($D29/1000)*F$17))</f>
        <v>79.38735728209411</v>
      </c>
      <c r="G29" s="27">
        <f t="shared" si="4"/>
        <v>52.99131000511176</v>
      </c>
      <c r="H29" s="27">
        <f t="shared" si="4"/>
        <v>39.79341150195421</v>
      </c>
      <c r="I29" s="27">
        <f t="shared" si="4"/>
        <v>31.87477288609364</v>
      </c>
      <c r="J29" s="27">
        <f t="shared" si="4"/>
        <v>26.595764530273343</v>
      </c>
      <c r="K29" s="27">
        <f t="shared" si="4"/>
        <v>22.825116595608396</v>
      </c>
      <c r="L29" s="27">
        <f t="shared" si="4"/>
        <v>19.99719416386083</v>
      </c>
    </row>
    <row r="30" spans="1:6" ht="12.75">
      <c r="A30" s="1"/>
      <c r="B30" s="1"/>
      <c r="C30" s="1"/>
      <c r="E30" s="17" t="s">
        <v>4</v>
      </c>
      <c r="F30" s="12" t="s">
        <v>6</v>
      </c>
    </row>
    <row r="31" spans="1:6" ht="12.75">
      <c r="A31" s="1"/>
      <c r="B31" s="1"/>
      <c r="C31" s="1"/>
      <c r="E31" s="17"/>
      <c r="F31" s="12"/>
    </row>
    <row r="32" spans="1:3" ht="12.75">
      <c r="A32" s="22" t="s">
        <v>7</v>
      </c>
      <c r="B32" s="20" t="s">
        <v>25</v>
      </c>
      <c r="C32" s="1"/>
    </row>
    <row r="33" spans="1:12" ht="12.75">
      <c r="A33" s="1"/>
      <c r="B33" s="20" t="s">
        <v>8</v>
      </c>
      <c r="C33" s="1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20" t="s">
        <v>26</v>
      </c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20"/>
      <c r="E35" s="18"/>
      <c r="F35" s="18"/>
      <c r="G35" s="18"/>
      <c r="H35" s="18"/>
      <c r="I35" s="18"/>
      <c r="J35" s="18"/>
      <c r="K35" s="18"/>
      <c r="L35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7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24</v>
      </c>
      <c r="D2" s="25"/>
    </row>
    <row r="3" spans="1:3" ht="25.5" hidden="1">
      <c r="A3" s="44" t="s">
        <v>40</v>
      </c>
      <c r="B3" s="2"/>
      <c r="C3" s="13">
        <v>3103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200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9.516776971030435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3.5" hidden="1" thickBot="1">
      <c r="A17" s="8"/>
      <c r="B17" s="9"/>
      <c r="C17" s="10"/>
      <c r="D17" s="6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100</v>
      </c>
      <c r="B18" s="32">
        <v>200</v>
      </c>
      <c r="C18" s="32">
        <v>7.5</v>
      </c>
      <c r="D18" s="7">
        <f aca="true" t="shared" si="0" ref="D18:D25">SUM(1000000/(A18*B18))</f>
        <v>50</v>
      </c>
      <c r="E18" s="27">
        <f>SUM($C$3/(($A18+$B18-E$17)*$C18*($D18/1000)*E$17))</f>
        <v>18.480550902661456</v>
      </c>
      <c r="F18" s="27">
        <f>SUM($C$3/(($A18+$B18-F$17)*$C18*($D18/1000)*F$17))</f>
        <v>9.28694350916573</v>
      </c>
      <c r="G18" s="28" t="s">
        <v>4</v>
      </c>
      <c r="H18" s="28" t="s">
        <v>4</v>
      </c>
      <c r="I18" s="28" t="s">
        <v>4</v>
      </c>
      <c r="J18" s="28" t="s">
        <v>4</v>
      </c>
      <c r="K18" s="28" t="s">
        <v>4</v>
      </c>
      <c r="L18" s="28" t="s">
        <v>4</v>
      </c>
    </row>
    <row r="19" spans="1:12" ht="12.75">
      <c r="A19" s="32">
        <v>106</v>
      </c>
      <c r="B19" s="32">
        <v>106</v>
      </c>
      <c r="C19" s="32">
        <v>7.5</v>
      </c>
      <c r="D19" s="7">
        <f t="shared" si="0"/>
        <v>88.99964400142399</v>
      </c>
      <c r="E19" s="27">
        <f aca="true" t="shared" si="1" ref="E19:F25">SUM($C$3/(($A19+$B19-E$17)*$C19*($D19/1000)*E$17))</f>
        <v>14.72274816574294</v>
      </c>
      <c r="F19" s="27">
        <f t="shared" si="1"/>
        <v>7.414206911217437</v>
      </c>
      <c r="G19" s="28" t="s">
        <v>4</v>
      </c>
      <c r="H19" s="28" t="s">
        <v>4</v>
      </c>
      <c r="I19" s="28" t="s">
        <v>4</v>
      </c>
      <c r="J19" s="28" t="s">
        <v>4</v>
      </c>
      <c r="K19" s="28" t="s">
        <v>4</v>
      </c>
      <c r="L19" s="28" t="s">
        <v>4</v>
      </c>
    </row>
    <row r="20" spans="1:12" ht="12.75">
      <c r="A20" s="32">
        <v>115</v>
      </c>
      <c r="B20" s="32">
        <v>240</v>
      </c>
      <c r="C20" s="32">
        <v>10</v>
      </c>
      <c r="D20" s="7">
        <f>SUM(1000000/(A20*B20))</f>
        <v>36.231884057971016</v>
      </c>
      <c r="E20" s="27">
        <f t="shared" si="1"/>
        <v>16.15140028288543</v>
      </c>
      <c r="F20" s="27">
        <f t="shared" si="1"/>
        <v>8.110113636363637</v>
      </c>
      <c r="G20" s="28" t="s">
        <v>4</v>
      </c>
      <c r="H20" s="28" t="s">
        <v>4</v>
      </c>
      <c r="I20" s="28" t="s">
        <v>4</v>
      </c>
      <c r="J20" s="28" t="s">
        <v>4</v>
      </c>
      <c r="K20" s="28" t="s">
        <v>4</v>
      </c>
      <c r="L20" s="28" t="s">
        <v>4</v>
      </c>
    </row>
    <row r="21" spans="1:12" ht="12.75">
      <c r="A21" s="32">
        <v>150</v>
      </c>
      <c r="B21" s="32">
        <v>150</v>
      </c>
      <c r="C21" s="32">
        <v>9</v>
      </c>
      <c r="D21" s="7">
        <f t="shared" si="0"/>
        <v>44.44444444444444</v>
      </c>
      <c r="E21" s="27">
        <f t="shared" si="1"/>
        <v>17.325516471245113</v>
      </c>
      <c r="F21" s="27">
        <f t="shared" si="1"/>
        <v>8.706509539842873</v>
      </c>
      <c r="G21" s="28" t="s">
        <v>4</v>
      </c>
      <c r="H21" s="28" t="s">
        <v>4</v>
      </c>
      <c r="I21" s="28" t="s">
        <v>4</v>
      </c>
      <c r="J21" s="28" t="s">
        <v>4</v>
      </c>
      <c r="K21" s="28" t="s">
        <v>4</v>
      </c>
      <c r="L21" s="28" t="s">
        <v>4</v>
      </c>
    </row>
    <row r="22" spans="1:12" ht="12.75">
      <c r="A22" s="32">
        <v>200</v>
      </c>
      <c r="B22" s="32">
        <v>250</v>
      </c>
      <c r="C22" s="32">
        <v>7.5</v>
      </c>
      <c r="D22" s="7">
        <f t="shared" si="0"/>
        <v>20</v>
      </c>
      <c r="E22" s="27">
        <f t="shared" si="1"/>
        <v>30.749411618976833</v>
      </c>
      <c r="F22" s="27">
        <f t="shared" si="1"/>
        <v>15.426298782003482</v>
      </c>
      <c r="G22" s="28" t="s">
        <v>4</v>
      </c>
      <c r="H22" s="28" t="s">
        <v>4</v>
      </c>
      <c r="I22" s="28" t="s">
        <v>4</v>
      </c>
      <c r="J22" s="28" t="s">
        <v>4</v>
      </c>
      <c r="K22" s="28" t="s">
        <v>4</v>
      </c>
      <c r="L22" s="28" t="s">
        <v>4</v>
      </c>
    </row>
    <row r="23" spans="1:12" ht="12.75">
      <c r="A23" s="32">
        <v>300</v>
      </c>
      <c r="B23" s="32">
        <v>300</v>
      </c>
      <c r="C23" s="32">
        <v>9</v>
      </c>
      <c r="D23" s="7">
        <f>SUM(1000000/(A23*B23))</f>
        <v>11.11111111111111</v>
      </c>
      <c r="E23" s="27">
        <f t="shared" si="1"/>
        <v>34.56418824839877</v>
      </c>
      <c r="F23" s="27">
        <f t="shared" si="1"/>
        <v>17.325516471245113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8" t="s">
        <v>4</v>
      </c>
    </row>
    <row r="24" spans="1:12" ht="12.75">
      <c r="A24" s="32">
        <v>300</v>
      </c>
      <c r="B24" s="32">
        <v>300</v>
      </c>
      <c r="C24" s="32">
        <v>12</v>
      </c>
      <c r="D24" s="7">
        <f t="shared" si="0"/>
        <v>11.11111111111111</v>
      </c>
      <c r="E24" s="27">
        <f t="shared" si="1"/>
        <v>25.923141186299084</v>
      </c>
      <c r="F24" s="27">
        <f t="shared" si="1"/>
        <v>12.994137353433835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</row>
    <row r="25" spans="1:12" ht="12.75">
      <c r="A25" s="32">
        <v>400</v>
      </c>
      <c r="B25" s="32">
        <v>400</v>
      </c>
      <c r="C25" s="32">
        <v>9</v>
      </c>
      <c r="D25" s="7">
        <f t="shared" si="0"/>
        <v>6.25</v>
      </c>
      <c r="E25" s="27">
        <f t="shared" si="1"/>
        <v>46.05672673299473</v>
      </c>
      <c r="F25" s="27">
        <f t="shared" si="1"/>
        <v>23.07170407546819</v>
      </c>
      <c r="G25" s="28" t="s">
        <v>4</v>
      </c>
      <c r="H25" s="28" t="s">
        <v>4</v>
      </c>
      <c r="I25" s="28" t="s">
        <v>4</v>
      </c>
      <c r="J25" s="28" t="s">
        <v>4</v>
      </c>
      <c r="K25" s="28" t="s">
        <v>4</v>
      </c>
      <c r="L25" s="28" t="s">
        <v>4</v>
      </c>
    </row>
    <row r="26" spans="1:6" ht="12.75">
      <c r="A26" s="1"/>
      <c r="B26" s="1"/>
      <c r="C26" s="1"/>
      <c r="E26" s="17" t="s">
        <v>4</v>
      </c>
      <c r="F26" s="12" t="s">
        <v>5</v>
      </c>
    </row>
    <row r="27" spans="1:6" ht="12.75">
      <c r="A27" s="1"/>
      <c r="B27" s="1"/>
      <c r="C27" s="1"/>
      <c r="E27" s="17"/>
      <c r="F27" s="12"/>
    </row>
    <row r="28" spans="1:4" s="21" customFormat="1" ht="11.25">
      <c r="A28" s="22" t="s">
        <v>7</v>
      </c>
      <c r="B28" s="20" t="s">
        <v>25</v>
      </c>
      <c r="C28" s="19"/>
      <c r="D28" s="19"/>
    </row>
    <row r="29" spans="1:3" ht="12.75">
      <c r="A29" s="1"/>
      <c r="B29" s="20" t="s">
        <v>8</v>
      </c>
      <c r="C29" s="1"/>
    </row>
    <row r="30" ht="12.75">
      <c r="B30" s="20" t="s">
        <v>26</v>
      </c>
    </row>
    <row r="31" ht="12.75">
      <c r="B31" s="20"/>
    </row>
  </sheetData>
  <mergeCells count="9">
    <mergeCell ref="E15:L15"/>
    <mergeCell ref="A15:C15"/>
    <mergeCell ref="A10:C10"/>
    <mergeCell ref="A1:N1"/>
    <mergeCell ref="G10:I11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5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16</v>
      </c>
      <c r="D2" s="25"/>
    </row>
    <row r="3" spans="1:3" ht="25.5" hidden="1">
      <c r="A3" s="44" t="s">
        <v>40</v>
      </c>
      <c r="B3" s="2"/>
      <c r="C3" s="13">
        <v>2961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6.877558620689655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>SUM(1000000/(A18*B18))</f>
        <v>1600</v>
      </c>
      <c r="E18" s="27">
        <f>SUM($C$3/(($A18+$B18-E$17)*$C18*($D18/1000)*E$17))</f>
        <v>4.239690721649484</v>
      </c>
      <c r="F18" s="27">
        <f aca="true" t="shared" si="0" ref="F18:L30">SUM($C$3/(($A18+$B18-F$17)*$C18*($D18/1000)*F$17))</f>
        <v>2.1875</v>
      </c>
      <c r="G18" s="27">
        <f t="shared" si="0"/>
        <v>1.5064102564102564</v>
      </c>
      <c r="H18" s="27">
        <f t="shared" si="0"/>
        <v>1.1683238636363635</v>
      </c>
      <c r="I18" s="27">
        <f t="shared" si="0"/>
        <v>0.9676470588235294</v>
      </c>
      <c r="J18" s="27">
        <f t="shared" si="0"/>
        <v>0.8358739837398373</v>
      </c>
      <c r="K18" s="27">
        <f t="shared" si="0"/>
        <v>0.7436708860759493</v>
      </c>
      <c r="L18" s="27">
        <f t="shared" si="0"/>
        <v>0.6763980263157894</v>
      </c>
    </row>
    <row r="19" spans="1:12" ht="12.75">
      <c r="A19" s="32">
        <v>50</v>
      </c>
      <c r="B19" s="32">
        <v>50</v>
      </c>
      <c r="C19" s="32">
        <v>6</v>
      </c>
      <c r="D19" s="26">
        <f aca="true" t="shared" si="1" ref="D19:D30">SUM(1000000/(A19*B19))</f>
        <v>400</v>
      </c>
      <c r="E19" s="27">
        <f aca="true" t="shared" si="2" ref="E19:E30">SUM($C$3/(($A19+$B19-E$17)*$C19*($D19/1000)*E$17))</f>
        <v>8.350253807106599</v>
      </c>
      <c r="F19" s="27">
        <f t="shared" si="0"/>
        <v>4.239690721649484</v>
      </c>
      <c r="G19" s="27">
        <f t="shared" si="0"/>
        <v>2.8708551483420592</v>
      </c>
      <c r="H19" s="27">
        <f t="shared" si="0"/>
        <v>2.1875</v>
      </c>
      <c r="I19" s="27">
        <f t="shared" si="0"/>
        <v>1.7783783783783784</v>
      </c>
      <c r="J19" s="27">
        <f t="shared" si="0"/>
        <v>1.5064102564102564</v>
      </c>
      <c r="K19" s="27">
        <f t="shared" si="0"/>
        <v>1.312849162011173</v>
      </c>
      <c r="L19" s="27">
        <f t="shared" si="0"/>
        <v>1.1683238636363635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1"/>
        <v>100</v>
      </c>
      <c r="E20" s="27">
        <f t="shared" si="2"/>
        <v>8.287153652392947</v>
      </c>
      <c r="F20" s="27">
        <f t="shared" si="0"/>
        <v>4.175126903553299</v>
      </c>
      <c r="G20" s="27">
        <f t="shared" si="0"/>
        <v>2.804774083546462</v>
      </c>
      <c r="H20" s="27">
        <f t="shared" si="0"/>
        <v>2.119845360824742</v>
      </c>
      <c r="I20" s="27">
        <f t="shared" si="0"/>
        <v>1.709090909090909</v>
      </c>
      <c r="J20" s="27">
        <f t="shared" si="0"/>
        <v>1.4354275741710296</v>
      </c>
      <c r="K20" s="27">
        <f t="shared" si="0"/>
        <v>1.2401055408970976</v>
      </c>
      <c r="L20" s="27">
        <f t="shared" si="0"/>
        <v>1.09375</v>
      </c>
    </row>
    <row r="21" spans="1:12" ht="12.75">
      <c r="A21" s="32">
        <v>100</v>
      </c>
      <c r="B21" s="32">
        <v>200</v>
      </c>
      <c r="C21" s="32">
        <v>12</v>
      </c>
      <c r="D21" s="26">
        <f>SUM(1000000/(A21*B21))</f>
        <v>50</v>
      </c>
      <c r="E21" s="27">
        <f t="shared" si="2"/>
        <v>11.021775544388609</v>
      </c>
      <c r="F21" s="27">
        <f t="shared" si="0"/>
        <v>5.538720538720538</v>
      </c>
      <c r="G21" s="27">
        <f t="shared" si="0"/>
        <v>3.7112239142695995</v>
      </c>
      <c r="H21" s="27">
        <f t="shared" si="0"/>
        <v>2.7976190476190474</v>
      </c>
      <c r="I21" s="27">
        <f t="shared" si="0"/>
        <v>2.2495726495726496</v>
      </c>
      <c r="J21" s="27">
        <f t="shared" si="0"/>
        <v>1.8843069873997709</v>
      </c>
      <c r="K21" s="27">
        <f t="shared" si="0"/>
        <v>1.623488773747841</v>
      </c>
      <c r="L21" s="27">
        <f t="shared" si="0"/>
        <v>1.4279513888888886</v>
      </c>
    </row>
    <row r="22" spans="1:12" ht="12.75">
      <c r="A22" s="32">
        <v>115</v>
      </c>
      <c r="B22" s="32">
        <v>240</v>
      </c>
      <c r="C22" s="32">
        <v>10</v>
      </c>
      <c r="D22" s="26">
        <f t="shared" si="1"/>
        <v>36.231884057971016</v>
      </c>
      <c r="E22" s="27">
        <f t="shared" si="2"/>
        <v>15.412277227722772</v>
      </c>
      <c r="F22" s="27">
        <f t="shared" si="0"/>
        <v>7.738977272727274</v>
      </c>
      <c r="G22" s="27">
        <f t="shared" si="0"/>
        <v>5.181398002853067</v>
      </c>
      <c r="H22" s="27">
        <f t="shared" si="0"/>
        <v>3.9027507163323785</v>
      </c>
      <c r="I22" s="27">
        <f t="shared" si="0"/>
        <v>3.1356776978417265</v>
      </c>
      <c r="J22" s="27">
        <f t="shared" si="0"/>
        <v>2.6243930635838146</v>
      </c>
      <c r="K22" s="27">
        <f t="shared" si="0"/>
        <v>2.259274310595065</v>
      </c>
      <c r="L22" s="27">
        <f t="shared" si="0"/>
        <v>1.9855102040816326</v>
      </c>
    </row>
    <row r="23" spans="1:12" ht="12.75">
      <c r="A23" s="32">
        <v>150</v>
      </c>
      <c r="B23" s="32">
        <v>150</v>
      </c>
      <c r="C23" s="32">
        <v>9</v>
      </c>
      <c r="D23" s="26">
        <f t="shared" si="1"/>
        <v>44.44444444444444</v>
      </c>
      <c r="E23" s="27">
        <f t="shared" si="2"/>
        <v>16.532663316582912</v>
      </c>
      <c r="F23" s="27">
        <f t="shared" si="0"/>
        <v>8.308080808080808</v>
      </c>
      <c r="G23" s="27">
        <f t="shared" si="0"/>
        <v>5.5668358714043995</v>
      </c>
      <c r="H23" s="27">
        <f t="shared" si="0"/>
        <v>4.196428571428571</v>
      </c>
      <c r="I23" s="27">
        <f t="shared" si="0"/>
        <v>3.3743589743589744</v>
      </c>
      <c r="J23" s="27">
        <f t="shared" si="0"/>
        <v>2.826460481099656</v>
      </c>
      <c r="K23" s="27">
        <f t="shared" si="0"/>
        <v>2.4352331606217614</v>
      </c>
      <c r="L23" s="27">
        <f t="shared" si="0"/>
        <v>2.141927083333333</v>
      </c>
    </row>
    <row r="24" spans="1:12" ht="12.75">
      <c r="A24" s="32">
        <v>200</v>
      </c>
      <c r="B24" s="32">
        <v>200</v>
      </c>
      <c r="C24" s="32">
        <v>9</v>
      </c>
      <c r="D24" s="26">
        <f t="shared" si="1"/>
        <v>25</v>
      </c>
      <c r="E24" s="27">
        <f t="shared" si="2"/>
        <v>22.015892931827686</v>
      </c>
      <c r="F24" s="27">
        <f t="shared" si="0"/>
        <v>11.049538203190595</v>
      </c>
      <c r="G24" s="27">
        <f t="shared" si="0"/>
        <v>7.394296951819075</v>
      </c>
      <c r="H24" s="27">
        <f t="shared" si="0"/>
        <v>5.566835871404399</v>
      </c>
      <c r="I24" s="27">
        <f t="shared" si="0"/>
        <v>4.470488322717622</v>
      </c>
      <c r="J24" s="27">
        <f t="shared" si="0"/>
        <v>3.739698778061949</v>
      </c>
      <c r="K24" s="27">
        <f t="shared" si="0"/>
        <v>3.2178005990586223</v>
      </c>
      <c r="L24" s="27">
        <f t="shared" si="0"/>
        <v>2.826460481099656</v>
      </c>
    </row>
    <row r="25" spans="1:12" ht="12.75">
      <c r="A25" s="32">
        <v>300</v>
      </c>
      <c r="B25" s="32">
        <v>300</v>
      </c>
      <c r="C25" s="32">
        <v>9</v>
      </c>
      <c r="D25" s="26">
        <f>SUM(1000000/(A25*B25))</f>
        <v>11.11111111111111</v>
      </c>
      <c r="E25" s="27">
        <f t="shared" si="2"/>
        <v>32.98245614035088</v>
      </c>
      <c r="F25" s="27">
        <f t="shared" si="0"/>
        <v>16.532663316582912</v>
      </c>
      <c r="G25" s="27">
        <f t="shared" si="0"/>
        <v>11.049538203190595</v>
      </c>
      <c r="H25" s="27">
        <f t="shared" si="0"/>
        <v>8.308080808080808</v>
      </c>
      <c r="I25" s="27">
        <f t="shared" si="0"/>
        <v>6.663291139240506</v>
      </c>
      <c r="J25" s="27">
        <f t="shared" si="0"/>
        <v>5.5668358714043995</v>
      </c>
      <c r="K25" s="27">
        <f t="shared" si="0"/>
        <v>4.783715012722646</v>
      </c>
      <c r="L25" s="27">
        <f t="shared" si="0"/>
        <v>4.196428571428571</v>
      </c>
    </row>
    <row r="26" spans="1:12" ht="12.75">
      <c r="A26" s="32">
        <v>300</v>
      </c>
      <c r="B26" s="32">
        <v>300</v>
      </c>
      <c r="C26" s="32">
        <v>12</v>
      </c>
      <c r="D26" s="26">
        <f t="shared" si="1"/>
        <v>11.11111111111111</v>
      </c>
      <c r="E26" s="27">
        <f t="shared" si="2"/>
        <v>24.73684210526316</v>
      </c>
      <c r="F26" s="27">
        <f t="shared" si="0"/>
        <v>12.399497487437186</v>
      </c>
      <c r="G26" s="27">
        <f t="shared" si="0"/>
        <v>8.287153652392947</v>
      </c>
      <c r="H26" s="27">
        <f t="shared" si="0"/>
        <v>6.2310606060606055</v>
      </c>
      <c r="I26" s="27">
        <f t="shared" si="0"/>
        <v>4.99746835443038</v>
      </c>
      <c r="J26" s="27">
        <f t="shared" si="0"/>
        <v>4.1751269035533</v>
      </c>
      <c r="K26" s="27">
        <f t="shared" si="0"/>
        <v>3.5877862595419843</v>
      </c>
      <c r="L26" s="27">
        <f t="shared" si="0"/>
        <v>3.1473214285714284</v>
      </c>
    </row>
    <row r="27" spans="1:12" ht="12.75">
      <c r="A27" s="32">
        <v>325</v>
      </c>
      <c r="B27" s="32">
        <v>325</v>
      </c>
      <c r="C27" s="32">
        <v>9</v>
      </c>
      <c r="D27" s="26">
        <f t="shared" si="1"/>
        <v>9.467455621301776</v>
      </c>
      <c r="E27" s="27">
        <f t="shared" si="2"/>
        <v>35.724106913389875</v>
      </c>
      <c r="F27" s="27">
        <f t="shared" si="0"/>
        <v>17.90346470891293</v>
      </c>
      <c r="G27" s="27">
        <f t="shared" si="0"/>
        <v>11.963378948274379</v>
      </c>
      <c r="H27" s="27">
        <f t="shared" si="0"/>
        <v>8.993432971014494</v>
      </c>
      <c r="I27" s="27">
        <f t="shared" si="0"/>
        <v>7.21154345006485</v>
      </c>
      <c r="J27" s="27">
        <f t="shared" si="0"/>
        <v>6.023682613971225</v>
      </c>
      <c r="K27" s="27">
        <f t="shared" si="0"/>
        <v>5.175267135783164</v>
      </c>
      <c r="L27" s="27">
        <f t="shared" si="0"/>
        <v>4.539005355276907</v>
      </c>
    </row>
    <row r="28" spans="1:12" ht="12.75">
      <c r="A28" s="32">
        <v>400</v>
      </c>
      <c r="B28" s="32">
        <v>400</v>
      </c>
      <c r="C28" s="32">
        <v>9</v>
      </c>
      <c r="D28" s="26">
        <f t="shared" si="1"/>
        <v>6.25</v>
      </c>
      <c r="E28" s="27">
        <f t="shared" si="2"/>
        <v>43.94907117512001</v>
      </c>
      <c r="F28" s="27">
        <f t="shared" si="0"/>
        <v>22.015892931827686</v>
      </c>
      <c r="G28" s="27">
        <f t="shared" si="0"/>
        <v>14.70493749563517</v>
      </c>
      <c r="H28" s="27">
        <f t="shared" si="0"/>
        <v>11.049538203190595</v>
      </c>
      <c r="I28" s="27">
        <f t="shared" si="0"/>
        <v>8.856361724500525</v>
      </c>
      <c r="J28" s="27">
        <f t="shared" si="0"/>
        <v>7.394296951819075</v>
      </c>
      <c r="K28" s="27">
        <f t="shared" si="0"/>
        <v>6.350010555203715</v>
      </c>
      <c r="L28" s="27">
        <f t="shared" si="0"/>
        <v>5.566835871404399</v>
      </c>
    </row>
    <row r="29" spans="1:12" ht="12.75">
      <c r="A29" s="32">
        <v>450</v>
      </c>
      <c r="B29" s="32">
        <v>450</v>
      </c>
      <c r="C29" s="32">
        <v>9</v>
      </c>
      <c r="D29" s="26">
        <f t="shared" si="1"/>
        <v>4.938271604938271</v>
      </c>
      <c r="E29" s="27">
        <f t="shared" si="2"/>
        <v>49.43238731218698</v>
      </c>
      <c r="F29" s="27">
        <f t="shared" si="0"/>
        <v>24.75752508361204</v>
      </c>
      <c r="G29" s="27">
        <f t="shared" si="0"/>
        <v>16.532663316582916</v>
      </c>
      <c r="H29" s="27">
        <f t="shared" si="0"/>
        <v>12.420302013422818</v>
      </c>
      <c r="I29" s="27">
        <f t="shared" si="0"/>
        <v>9.952941176470588</v>
      </c>
      <c r="J29" s="27">
        <f t="shared" si="0"/>
        <v>8.308080808080808</v>
      </c>
      <c r="K29" s="27">
        <f t="shared" si="0"/>
        <v>7.133220910623947</v>
      </c>
      <c r="L29" s="27">
        <f t="shared" si="0"/>
        <v>6.252111486486486</v>
      </c>
    </row>
    <row r="30" spans="1:12" ht="12.75">
      <c r="A30" s="32">
        <v>600</v>
      </c>
      <c r="B30" s="32">
        <v>600</v>
      </c>
      <c r="C30" s="32">
        <v>9</v>
      </c>
      <c r="D30" s="26">
        <f t="shared" si="1"/>
        <v>2.7777777777777777</v>
      </c>
      <c r="E30" s="27">
        <f t="shared" si="2"/>
        <v>65.88235294117646</v>
      </c>
      <c r="F30" s="27">
        <f t="shared" si="0"/>
        <v>32.98245614035088</v>
      </c>
      <c r="G30" s="27">
        <f t="shared" si="0"/>
        <v>22.015892931827686</v>
      </c>
      <c r="H30" s="27">
        <f t="shared" si="0"/>
        <v>16.532663316582912</v>
      </c>
      <c r="I30" s="27">
        <f t="shared" si="0"/>
        <v>13.242767295597485</v>
      </c>
      <c r="J30" s="27">
        <f t="shared" si="0"/>
        <v>11.049538203190595</v>
      </c>
      <c r="K30" s="27">
        <f t="shared" si="0"/>
        <v>9.482976040353089</v>
      </c>
      <c r="L30" s="27">
        <f t="shared" si="0"/>
        <v>8.308080808080808</v>
      </c>
    </row>
    <row r="31" spans="1:3" ht="12.75">
      <c r="A31" s="1"/>
      <c r="B31" s="1"/>
      <c r="C31" s="1"/>
    </row>
    <row r="32" spans="1:12" ht="12.75">
      <c r="A32" s="22" t="s">
        <v>7</v>
      </c>
      <c r="B32" s="20" t="s">
        <v>25</v>
      </c>
      <c r="C32" s="11"/>
      <c r="D32" s="11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"/>
      <c r="B33" s="20" t="s">
        <v>8</v>
      </c>
      <c r="C33" s="11"/>
      <c r="D33" s="11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20" t="s">
        <v>26</v>
      </c>
      <c r="C34" s="18"/>
      <c r="D34" s="11"/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20"/>
      <c r="C35" s="18"/>
      <c r="D35" s="11"/>
      <c r="E35" s="18"/>
      <c r="F35" s="18"/>
      <c r="G35" s="18"/>
      <c r="H35" s="18"/>
      <c r="I35" s="18"/>
      <c r="J35" s="18"/>
      <c r="K35" s="18"/>
      <c r="L35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5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15</v>
      </c>
      <c r="D2" s="25"/>
    </row>
    <row r="3" spans="1:3" ht="25.5" hidden="1">
      <c r="A3" s="44" t="s">
        <v>40</v>
      </c>
      <c r="B3" s="2"/>
      <c r="C3" s="13">
        <v>11844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27.51023448275862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>SUM(1000000/(A18*B18))</f>
        <v>1600</v>
      </c>
      <c r="E18" s="27">
        <f>SUM($C$3/(($A18+$B18-E$17)*$C18*($D18/1000)*E$17))</f>
        <v>16.958762886597935</v>
      </c>
      <c r="F18" s="27">
        <f aca="true" t="shared" si="0" ref="F18:L30">SUM($C$3/(($A18+$B18-F$17)*$C18*($D18/1000)*F$17))</f>
        <v>8.75</v>
      </c>
      <c r="G18" s="27">
        <f t="shared" si="0"/>
        <v>6.0256410256410255</v>
      </c>
      <c r="H18" s="27">
        <f t="shared" si="0"/>
        <v>4.673295454545454</v>
      </c>
      <c r="I18" s="27">
        <f t="shared" si="0"/>
        <v>3.8705882352941177</v>
      </c>
      <c r="J18" s="27">
        <f t="shared" si="0"/>
        <v>3.3434959349593494</v>
      </c>
      <c r="K18" s="27">
        <f t="shared" si="0"/>
        <v>2.9746835443037973</v>
      </c>
      <c r="L18" s="27">
        <f t="shared" si="0"/>
        <v>2.7055921052631575</v>
      </c>
    </row>
    <row r="19" spans="1:12" ht="12.75">
      <c r="A19" s="32">
        <v>50</v>
      </c>
      <c r="B19" s="32">
        <v>50</v>
      </c>
      <c r="C19" s="32">
        <v>6</v>
      </c>
      <c r="D19" s="26">
        <f aca="true" t="shared" si="1" ref="D19:D30">SUM(1000000/(A19*B19))</f>
        <v>400</v>
      </c>
      <c r="E19" s="27">
        <f aca="true" t="shared" si="2" ref="E19:E30">SUM($C$3/(($A19+$B19-E$17)*$C19*($D19/1000)*E$17))</f>
        <v>33.401015228426395</v>
      </c>
      <c r="F19" s="27">
        <f t="shared" si="0"/>
        <v>16.958762886597935</v>
      </c>
      <c r="G19" s="27">
        <f t="shared" si="0"/>
        <v>11.483420593368237</v>
      </c>
      <c r="H19" s="27">
        <f t="shared" si="0"/>
        <v>8.75</v>
      </c>
      <c r="I19" s="27">
        <f t="shared" si="0"/>
        <v>7.113513513513514</v>
      </c>
      <c r="J19" s="27">
        <f t="shared" si="0"/>
        <v>6.0256410256410255</v>
      </c>
      <c r="K19" s="27">
        <f t="shared" si="0"/>
        <v>5.251396648044692</v>
      </c>
      <c r="L19" s="27">
        <f t="shared" si="0"/>
        <v>4.673295454545454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1"/>
        <v>100</v>
      </c>
      <c r="E20" s="27">
        <f t="shared" si="2"/>
        <v>33.14861460957179</v>
      </c>
      <c r="F20" s="27">
        <f t="shared" si="0"/>
        <v>16.700507614213198</v>
      </c>
      <c r="G20" s="27">
        <f t="shared" si="0"/>
        <v>11.219096334185847</v>
      </c>
      <c r="H20" s="27">
        <f t="shared" si="0"/>
        <v>8.479381443298967</v>
      </c>
      <c r="I20" s="27">
        <f t="shared" si="0"/>
        <v>6.836363636363636</v>
      </c>
      <c r="J20" s="27">
        <f t="shared" si="0"/>
        <v>5.7417102966841185</v>
      </c>
      <c r="K20" s="27">
        <f t="shared" si="0"/>
        <v>4.96042216358839</v>
      </c>
      <c r="L20" s="27">
        <f t="shared" si="0"/>
        <v>4.375</v>
      </c>
    </row>
    <row r="21" spans="1:12" ht="12.75">
      <c r="A21" s="32">
        <v>100</v>
      </c>
      <c r="B21" s="32">
        <v>200</v>
      </c>
      <c r="C21" s="32">
        <v>12</v>
      </c>
      <c r="D21" s="26">
        <f>SUM(1000000/(A21*B21))</f>
        <v>50</v>
      </c>
      <c r="E21" s="27">
        <f t="shared" si="2"/>
        <v>44.087102177554435</v>
      </c>
      <c r="F21" s="27">
        <f t="shared" si="0"/>
        <v>22.154882154882152</v>
      </c>
      <c r="G21" s="27">
        <f t="shared" si="0"/>
        <v>14.844895657078398</v>
      </c>
      <c r="H21" s="27">
        <f t="shared" si="0"/>
        <v>11.19047619047619</v>
      </c>
      <c r="I21" s="27">
        <f t="shared" si="0"/>
        <v>8.998290598290598</v>
      </c>
      <c r="J21" s="27">
        <f t="shared" si="0"/>
        <v>7.5372279495990835</v>
      </c>
      <c r="K21" s="27">
        <f t="shared" si="0"/>
        <v>6.493955094991364</v>
      </c>
      <c r="L21" s="27">
        <f t="shared" si="0"/>
        <v>5.7118055555555545</v>
      </c>
    </row>
    <row r="22" spans="1:12" ht="12.75">
      <c r="A22" s="32">
        <v>115</v>
      </c>
      <c r="B22" s="32">
        <v>240</v>
      </c>
      <c r="C22" s="32">
        <v>10</v>
      </c>
      <c r="D22" s="26">
        <f t="shared" si="1"/>
        <v>36.231884057971016</v>
      </c>
      <c r="E22" s="27">
        <f t="shared" si="2"/>
        <v>61.64910891089109</v>
      </c>
      <c r="F22" s="27">
        <f t="shared" si="0"/>
        <v>30.955909090909095</v>
      </c>
      <c r="G22" s="27">
        <f t="shared" si="0"/>
        <v>20.725592011412267</v>
      </c>
      <c r="H22" s="27">
        <f t="shared" si="0"/>
        <v>15.611002865329514</v>
      </c>
      <c r="I22" s="27">
        <f t="shared" si="0"/>
        <v>12.542710791366906</v>
      </c>
      <c r="J22" s="27">
        <f t="shared" si="0"/>
        <v>10.497572254335259</v>
      </c>
      <c r="K22" s="27">
        <f t="shared" si="0"/>
        <v>9.03709724238026</v>
      </c>
      <c r="L22" s="27">
        <f t="shared" si="0"/>
        <v>7.94204081632653</v>
      </c>
    </row>
    <row r="23" spans="1:12" ht="12.75">
      <c r="A23" s="32">
        <v>150</v>
      </c>
      <c r="B23" s="32">
        <v>150</v>
      </c>
      <c r="C23" s="32">
        <v>9</v>
      </c>
      <c r="D23" s="26">
        <f t="shared" si="1"/>
        <v>44.44444444444444</v>
      </c>
      <c r="E23" s="27">
        <f t="shared" si="2"/>
        <v>66.13065326633165</v>
      </c>
      <c r="F23" s="27">
        <f t="shared" si="0"/>
        <v>33.23232323232323</v>
      </c>
      <c r="G23" s="27">
        <f t="shared" si="0"/>
        <v>22.267343485617598</v>
      </c>
      <c r="H23" s="27">
        <f t="shared" si="0"/>
        <v>16.785714285714285</v>
      </c>
      <c r="I23" s="27">
        <f t="shared" si="0"/>
        <v>13.497435897435897</v>
      </c>
      <c r="J23" s="27">
        <f t="shared" si="0"/>
        <v>11.305841924398624</v>
      </c>
      <c r="K23" s="27">
        <f t="shared" si="0"/>
        <v>9.740932642487046</v>
      </c>
      <c r="L23" s="27">
        <f t="shared" si="0"/>
        <v>8.567708333333332</v>
      </c>
    </row>
    <row r="24" spans="1:12" ht="12.75">
      <c r="A24" s="32">
        <v>200</v>
      </c>
      <c r="B24" s="32">
        <v>200</v>
      </c>
      <c r="C24" s="32">
        <v>9</v>
      </c>
      <c r="D24" s="26">
        <f t="shared" si="1"/>
        <v>25</v>
      </c>
      <c r="E24" s="27">
        <f t="shared" si="2"/>
        <v>88.06357172731074</v>
      </c>
      <c r="F24" s="27">
        <f t="shared" si="0"/>
        <v>44.19815281276238</v>
      </c>
      <c r="G24" s="27">
        <f t="shared" si="0"/>
        <v>29.5771878072763</v>
      </c>
      <c r="H24" s="27">
        <f t="shared" si="0"/>
        <v>22.267343485617594</v>
      </c>
      <c r="I24" s="27">
        <f t="shared" si="0"/>
        <v>17.881953290870488</v>
      </c>
      <c r="J24" s="27">
        <f t="shared" si="0"/>
        <v>14.958795112247795</v>
      </c>
      <c r="K24" s="27">
        <f t="shared" si="0"/>
        <v>12.871202396234489</v>
      </c>
      <c r="L24" s="27">
        <f t="shared" si="0"/>
        <v>11.305841924398624</v>
      </c>
    </row>
    <row r="25" spans="1:12" ht="12.75">
      <c r="A25" s="32">
        <v>300</v>
      </c>
      <c r="B25" s="32">
        <v>300</v>
      </c>
      <c r="C25" s="32">
        <v>9</v>
      </c>
      <c r="D25" s="26">
        <f>SUM(1000000/(A25*B25))</f>
        <v>11.11111111111111</v>
      </c>
      <c r="E25" s="27">
        <f t="shared" si="2"/>
        <v>131.9298245614035</v>
      </c>
      <c r="F25" s="27">
        <f t="shared" si="0"/>
        <v>66.13065326633165</v>
      </c>
      <c r="G25" s="27">
        <f t="shared" si="0"/>
        <v>44.19815281276238</v>
      </c>
      <c r="H25" s="27">
        <f t="shared" si="0"/>
        <v>33.23232323232323</v>
      </c>
      <c r="I25" s="27">
        <f t="shared" si="0"/>
        <v>26.653164556962025</v>
      </c>
      <c r="J25" s="27">
        <f t="shared" si="0"/>
        <v>22.267343485617598</v>
      </c>
      <c r="K25" s="27">
        <f t="shared" si="0"/>
        <v>19.134860050890584</v>
      </c>
      <c r="L25" s="27">
        <f t="shared" si="0"/>
        <v>16.785714285714285</v>
      </c>
    </row>
    <row r="26" spans="1:12" ht="12.75">
      <c r="A26" s="32">
        <v>300</v>
      </c>
      <c r="B26" s="32">
        <v>300</v>
      </c>
      <c r="C26" s="32">
        <v>12</v>
      </c>
      <c r="D26" s="26">
        <f t="shared" si="1"/>
        <v>11.11111111111111</v>
      </c>
      <c r="E26" s="27">
        <f t="shared" si="2"/>
        <v>98.94736842105264</v>
      </c>
      <c r="F26" s="27">
        <f t="shared" si="0"/>
        <v>49.597989949748744</v>
      </c>
      <c r="G26" s="27">
        <f t="shared" si="0"/>
        <v>33.14861460957179</v>
      </c>
      <c r="H26" s="27">
        <f t="shared" si="0"/>
        <v>24.924242424242422</v>
      </c>
      <c r="I26" s="27">
        <f t="shared" si="0"/>
        <v>19.98987341772152</v>
      </c>
      <c r="J26" s="27">
        <f t="shared" si="0"/>
        <v>16.7005076142132</v>
      </c>
      <c r="K26" s="27">
        <f t="shared" si="0"/>
        <v>14.351145038167937</v>
      </c>
      <c r="L26" s="27">
        <f t="shared" si="0"/>
        <v>12.589285714285714</v>
      </c>
    </row>
    <row r="27" spans="1:12" ht="12.75">
      <c r="A27" s="32">
        <v>325</v>
      </c>
      <c r="B27" s="32">
        <v>325</v>
      </c>
      <c r="C27" s="32">
        <v>9</v>
      </c>
      <c r="D27" s="26">
        <f t="shared" si="1"/>
        <v>9.467455621301776</v>
      </c>
      <c r="E27" s="27">
        <f t="shared" si="2"/>
        <v>142.8964276535595</v>
      </c>
      <c r="F27" s="27">
        <f t="shared" si="0"/>
        <v>71.61385883565173</v>
      </c>
      <c r="G27" s="27">
        <f t="shared" si="0"/>
        <v>47.853515793097515</v>
      </c>
      <c r="H27" s="27">
        <f t="shared" si="0"/>
        <v>35.973731884057976</v>
      </c>
      <c r="I27" s="27">
        <f t="shared" si="0"/>
        <v>28.8461738002594</v>
      </c>
      <c r="J27" s="27">
        <f t="shared" si="0"/>
        <v>24.0947304558849</v>
      </c>
      <c r="K27" s="27">
        <f t="shared" si="0"/>
        <v>20.701068543132656</v>
      </c>
      <c r="L27" s="27">
        <f t="shared" si="0"/>
        <v>18.156021421107628</v>
      </c>
    </row>
    <row r="28" spans="1:12" ht="12.75">
      <c r="A28" s="32">
        <v>400</v>
      </c>
      <c r="B28" s="32">
        <v>400</v>
      </c>
      <c r="C28" s="32">
        <v>9</v>
      </c>
      <c r="D28" s="26">
        <f t="shared" si="1"/>
        <v>6.25</v>
      </c>
      <c r="E28" s="27">
        <f t="shared" si="2"/>
        <v>175.79628470048004</v>
      </c>
      <c r="F28" s="27">
        <f t="shared" si="0"/>
        <v>88.06357172731074</v>
      </c>
      <c r="G28" s="27">
        <f t="shared" si="0"/>
        <v>58.81974998254068</v>
      </c>
      <c r="H28" s="27">
        <f t="shared" si="0"/>
        <v>44.19815281276238</v>
      </c>
      <c r="I28" s="27">
        <f t="shared" si="0"/>
        <v>35.4254468980021</v>
      </c>
      <c r="J28" s="27">
        <f t="shared" si="0"/>
        <v>29.5771878072763</v>
      </c>
      <c r="K28" s="27">
        <f t="shared" si="0"/>
        <v>25.40004222081486</v>
      </c>
      <c r="L28" s="27">
        <f t="shared" si="0"/>
        <v>22.267343485617594</v>
      </c>
    </row>
    <row r="29" spans="1:12" ht="12.75">
      <c r="A29" s="32">
        <v>450</v>
      </c>
      <c r="B29" s="32">
        <v>450</v>
      </c>
      <c r="C29" s="32">
        <v>9</v>
      </c>
      <c r="D29" s="26">
        <f t="shared" si="1"/>
        <v>4.938271604938271</v>
      </c>
      <c r="E29" s="27">
        <f t="shared" si="2"/>
        <v>197.72954924874793</v>
      </c>
      <c r="F29" s="27">
        <f t="shared" si="0"/>
        <v>99.03010033444816</v>
      </c>
      <c r="G29" s="27">
        <f t="shared" si="0"/>
        <v>66.13065326633166</v>
      </c>
      <c r="H29" s="27">
        <f t="shared" si="0"/>
        <v>49.68120805369127</v>
      </c>
      <c r="I29" s="27">
        <f t="shared" si="0"/>
        <v>39.811764705882354</v>
      </c>
      <c r="J29" s="27">
        <f t="shared" si="0"/>
        <v>33.23232323232323</v>
      </c>
      <c r="K29" s="27">
        <f t="shared" si="0"/>
        <v>28.532883642495786</v>
      </c>
      <c r="L29" s="27">
        <f t="shared" si="0"/>
        <v>25.008445945945944</v>
      </c>
    </row>
    <row r="30" spans="1:12" ht="12.75">
      <c r="A30" s="32">
        <v>600</v>
      </c>
      <c r="B30" s="32">
        <v>600</v>
      </c>
      <c r="C30" s="32">
        <v>9</v>
      </c>
      <c r="D30" s="26">
        <f t="shared" si="1"/>
        <v>2.7777777777777777</v>
      </c>
      <c r="E30" s="27">
        <f t="shared" si="2"/>
        <v>263.52941176470586</v>
      </c>
      <c r="F30" s="27">
        <f t="shared" si="0"/>
        <v>131.9298245614035</v>
      </c>
      <c r="G30" s="27">
        <f t="shared" si="0"/>
        <v>88.06357172731074</v>
      </c>
      <c r="H30" s="27">
        <f t="shared" si="0"/>
        <v>66.13065326633165</v>
      </c>
      <c r="I30" s="27">
        <f t="shared" si="0"/>
        <v>52.97106918238994</v>
      </c>
      <c r="J30" s="27">
        <f t="shared" si="0"/>
        <v>44.19815281276238</v>
      </c>
      <c r="K30" s="27">
        <f t="shared" si="0"/>
        <v>37.931904161412355</v>
      </c>
      <c r="L30" s="27">
        <f t="shared" si="0"/>
        <v>33.23232323232323</v>
      </c>
    </row>
    <row r="31" spans="1:3" ht="12.75">
      <c r="A31" s="1"/>
      <c r="B31" s="1"/>
      <c r="C31" s="1"/>
    </row>
    <row r="32" spans="1:13" ht="12.75">
      <c r="A32" s="22" t="s">
        <v>7</v>
      </c>
      <c r="B32" s="20" t="s">
        <v>25</v>
      </c>
      <c r="C32" s="11"/>
      <c r="D32" s="11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"/>
      <c r="B33" s="20" t="s">
        <v>8</v>
      </c>
      <c r="C33" s="11"/>
      <c r="D33" s="11"/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2" customHeight="1">
      <c r="B34" s="20" t="s">
        <v>26</v>
      </c>
      <c r="C34" s="18"/>
      <c r="D34" s="11"/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2" customHeight="1">
      <c r="B35" s="20"/>
      <c r="C35" s="18"/>
      <c r="D35" s="11"/>
      <c r="E35" s="18"/>
      <c r="F35" s="18"/>
      <c r="G35" s="18"/>
      <c r="H35" s="18"/>
      <c r="I35" s="18"/>
      <c r="J35" s="18"/>
      <c r="K35" s="18"/>
      <c r="L35" s="18"/>
      <c r="M35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33" sqref="F33"/>
    </sheetView>
  </sheetViews>
  <sheetFormatPr defaultColWidth="9.140625" defaultRowHeight="12.75"/>
  <cols>
    <col min="1" max="3" width="10.57421875" style="0" customWidth="1"/>
    <col min="4" max="4" width="12.421875" style="1" customWidth="1"/>
    <col min="9" max="9" width="0" style="0" hidden="1" customWidth="1"/>
    <col min="11" max="11" width="0" style="0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43</v>
      </c>
      <c r="D2" s="25"/>
    </row>
    <row r="3" spans="1:3" ht="25.5" hidden="1">
      <c r="A3" s="44" t="s">
        <v>40</v>
      </c>
      <c r="B3" s="2"/>
      <c r="C3" s="13">
        <v>7419</v>
      </c>
    </row>
    <row r="4" spans="1:4" ht="12.75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100</v>
      </c>
      <c r="B12" s="30">
        <v>100</v>
      </c>
      <c r="C12" s="30">
        <v>7.5</v>
      </c>
      <c r="D12" s="31"/>
      <c r="E12" s="74">
        <v>3</v>
      </c>
      <c r="F12" s="75"/>
      <c r="G12" s="67">
        <f>SUM($C$3/((A12+B12+E12)*C12*E12*(1000/((A12+E12)*(B12+E12)))))</f>
        <v>17.232221346469622</v>
      </c>
      <c r="H12" s="68"/>
      <c r="I12" s="69"/>
    </row>
    <row r="14" spans="1:4" s="37" customFormat="1" ht="36" customHeight="1">
      <c r="A14" s="38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100</v>
      </c>
      <c r="B18" s="32">
        <v>200</v>
      </c>
      <c r="C18" s="32">
        <v>12</v>
      </c>
      <c r="D18" s="26">
        <f>SUM(1000000/(A18*B18))</f>
        <v>50</v>
      </c>
      <c r="E18" s="28" t="s">
        <v>4</v>
      </c>
      <c r="F18" s="28" t="s">
        <v>4</v>
      </c>
      <c r="G18" s="27">
        <f aca="true" t="shared" si="0" ref="G18:L20">SUM($C$3/(($A18+$B18-G$17)*$C18*($D18/1000)*G$17))</f>
        <v>9.298740364730213</v>
      </c>
      <c r="H18" s="27">
        <f t="shared" si="0"/>
        <v>7.009637188208616</v>
      </c>
      <c r="I18" s="27">
        <f t="shared" si="0"/>
        <v>5.636467236467237</v>
      </c>
      <c r="J18" s="27">
        <f t="shared" si="0"/>
        <v>4.721267659411989</v>
      </c>
      <c r="K18" s="27">
        <f t="shared" si="0"/>
        <v>4.067768730981166</v>
      </c>
      <c r="L18" s="27">
        <f t="shared" si="0"/>
        <v>3.5778356481481475</v>
      </c>
    </row>
    <row r="19" spans="1:12" ht="12.75">
      <c r="A19" s="32">
        <v>100</v>
      </c>
      <c r="B19" s="32">
        <v>200</v>
      </c>
      <c r="C19" s="32">
        <v>30</v>
      </c>
      <c r="D19" s="26">
        <f>SUM(1000000/(A19*B19))</f>
        <v>50</v>
      </c>
      <c r="E19" s="28" t="s">
        <v>4</v>
      </c>
      <c r="F19" s="28" t="s">
        <v>4</v>
      </c>
      <c r="G19" s="27">
        <f t="shared" si="0"/>
        <v>3.719496145892085</v>
      </c>
      <c r="H19" s="27">
        <f t="shared" si="0"/>
        <v>2.803854875283447</v>
      </c>
      <c r="I19" s="27">
        <f t="shared" si="0"/>
        <v>2.2545868945868945</v>
      </c>
      <c r="J19" s="27">
        <f t="shared" si="0"/>
        <v>1.8885070637647958</v>
      </c>
      <c r="K19" s="27">
        <f t="shared" si="0"/>
        <v>1.6271074923924664</v>
      </c>
      <c r="L19" s="27">
        <f t="shared" si="0"/>
        <v>1.4311342592592593</v>
      </c>
    </row>
    <row r="20" spans="1:12" ht="12.75">
      <c r="A20" s="32">
        <v>150</v>
      </c>
      <c r="B20" s="32">
        <v>150</v>
      </c>
      <c r="C20" s="32">
        <v>9</v>
      </c>
      <c r="D20" s="26">
        <f>SUM(1000000/(A20*B20))</f>
        <v>44.44444444444444</v>
      </c>
      <c r="E20" s="28" t="s">
        <v>4</v>
      </c>
      <c r="F20" s="28" t="s">
        <v>4</v>
      </c>
      <c r="G20" s="27">
        <f t="shared" si="0"/>
        <v>13.94811054709532</v>
      </c>
      <c r="H20" s="27">
        <f t="shared" si="0"/>
        <v>10.514455782312925</v>
      </c>
      <c r="I20" s="27">
        <f t="shared" si="0"/>
        <v>8.454700854700855</v>
      </c>
      <c r="J20" s="27">
        <f t="shared" si="0"/>
        <v>7.081901489117983</v>
      </c>
      <c r="K20" s="27">
        <f t="shared" si="0"/>
        <v>6.101653096471749</v>
      </c>
      <c r="L20" s="27">
        <f t="shared" si="0"/>
        <v>5.366753472222221</v>
      </c>
    </row>
    <row r="21" spans="1:3" ht="12.75">
      <c r="A21" s="1"/>
      <c r="B21" s="1"/>
      <c r="C21" s="1"/>
    </row>
    <row r="22" spans="1:3" ht="12.75">
      <c r="A22" s="22" t="s">
        <v>7</v>
      </c>
      <c r="B22" s="20" t="s">
        <v>25</v>
      </c>
      <c r="C22" s="1"/>
    </row>
    <row r="23" spans="1:3" ht="12.75">
      <c r="A23" s="1"/>
      <c r="B23" s="20" t="s">
        <v>8</v>
      </c>
      <c r="C23" s="1"/>
    </row>
    <row r="24" ht="12.75">
      <c r="B24" s="20" t="s">
        <v>26</v>
      </c>
    </row>
    <row r="25" ht="12.75">
      <c r="B25" s="20"/>
    </row>
    <row r="26" spans="5:12" ht="20.25" customHeight="1">
      <c r="E26" s="18"/>
      <c r="F26" s="18"/>
      <c r="G26" s="18"/>
      <c r="H26" s="18"/>
      <c r="I26" s="18"/>
      <c r="J26" s="18"/>
      <c r="K26" s="18"/>
      <c r="L26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0.78" header="0.5" footer="0.5"/>
  <pageSetup firstPageNumber="2" useFirstPageNumber="1" horizontalDpi="300" verticalDpi="300" orientation="landscape" r:id="rId1"/>
  <headerFooter alignWithMargins="0">
    <oddFooter>&amp;L&amp;F, &amp;A&amp;RAppendix C Page 7 Rev 12/2003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D5" sqref="D5"/>
    </sheetView>
  </sheetViews>
  <sheetFormatPr defaultColWidth="9.140625" defaultRowHeight="12.75"/>
  <cols>
    <col min="1" max="3" width="10.57421875" style="0" customWidth="1"/>
    <col min="4" max="4" width="12.421875" style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44</v>
      </c>
      <c r="D2" s="25"/>
    </row>
    <row r="3" spans="1:3" ht="25.5" hidden="1">
      <c r="A3" s="44" t="s">
        <v>40</v>
      </c>
      <c r="B3" s="2"/>
      <c r="C3" s="13">
        <f>7419*2</f>
        <v>14838</v>
      </c>
    </row>
    <row r="4" spans="1:4" ht="12.75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150</v>
      </c>
      <c r="B12" s="30">
        <v>150</v>
      </c>
      <c r="C12" s="30">
        <v>12</v>
      </c>
      <c r="D12" s="31"/>
      <c r="E12" s="74">
        <v>9</v>
      </c>
      <c r="F12" s="75"/>
      <c r="G12" s="67">
        <f>SUM($C$3/((A12+B12+E12)*C12*E12*(1000/((A12+E12)*(B12+E12)))))</f>
        <v>11.240545307443366</v>
      </c>
      <c r="H12" s="68"/>
      <c r="I12" s="69"/>
    </row>
    <row r="14" spans="1:4" s="37" customFormat="1" ht="36" customHeight="1">
      <c r="A14" s="38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100</v>
      </c>
      <c r="B18" s="32">
        <v>200</v>
      </c>
      <c r="C18" s="32">
        <v>12</v>
      </c>
      <c r="D18" s="26">
        <f>SUM(1000000/(A18*B18))</f>
        <v>50</v>
      </c>
      <c r="E18" s="28" t="s">
        <v>4</v>
      </c>
      <c r="F18" s="28" t="s">
        <v>4</v>
      </c>
      <c r="G18" s="27">
        <f aca="true" t="shared" si="0" ref="G18:L20">SUM($C$3/(($A18+$B18-G$17)*$C18*($D18/1000)*G$17))</f>
        <v>18.597480729460425</v>
      </c>
      <c r="H18" s="27">
        <f t="shared" si="0"/>
        <v>14.019274376417233</v>
      </c>
      <c r="I18" s="27">
        <f t="shared" si="0"/>
        <v>11.272934472934473</v>
      </c>
      <c r="J18" s="27">
        <f t="shared" si="0"/>
        <v>9.442535318823978</v>
      </c>
      <c r="K18" s="27">
        <f t="shared" si="0"/>
        <v>8.135537461962333</v>
      </c>
      <c r="L18" s="27">
        <f t="shared" si="0"/>
        <v>7.155671296296295</v>
      </c>
    </row>
    <row r="19" spans="1:12" ht="12.75">
      <c r="A19" s="32">
        <v>100</v>
      </c>
      <c r="B19" s="32">
        <v>200</v>
      </c>
      <c r="C19" s="32">
        <v>30</v>
      </c>
      <c r="D19" s="26">
        <f>SUM(1000000/(A19*B19))</f>
        <v>50</v>
      </c>
      <c r="E19" s="28" t="s">
        <v>4</v>
      </c>
      <c r="F19" s="28" t="s">
        <v>4</v>
      </c>
      <c r="G19" s="27">
        <f t="shared" si="0"/>
        <v>7.43899229178417</v>
      </c>
      <c r="H19" s="27">
        <f t="shared" si="0"/>
        <v>5.607709750566894</v>
      </c>
      <c r="I19" s="27">
        <f t="shared" si="0"/>
        <v>4.509173789173789</v>
      </c>
      <c r="J19" s="27">
        <f t="shared" si="0"/>
        <v>3.7770141275295916</v>
      </c>
      <c r="K19" s="27">
        <f t="shared" si="0"/>
        <v>3.254214984784933</v>
      </c>
      <c r="L19" s="27">
        <f t="shared" si="0"/>
        <v>2.8622685185185186</v>
      </c>
    </row>
    <row r="20" spans="1:12" ht="12.75">
      <c r="A20" s="32">
        <v>150</v>
      </c>
      <c r="B20" s="32">
        <v>150</v>
      </c>
      <c r="C20" s="32">
        <v>9</v>
      </c>
      <c r="D20" s="26">
        <f>SUM(1000000/(A20*B20))</f>
        <v>44.44444444444444</v>
      </c>
      <c r="E20" s="28" t="s">
        <v>4</v>
      </c>
      <c r="F20" s="28" t="s">
        <v>4</v>
      </c>
      <c r="G20" s="27">
        <f t="shared" si="0"/>
        <v>27.89622109419064</v>
      </c>
      <c r="H20" s="27">
        <f t="shared" si="0"/>
        <v>21.02891156462585</v>
      </c>
      <c r="I20" s="27">
        <f t="shared" si="0"/>
        <v>16.90940170940171</v>
      </c>
      <c r="J20" s="27">
        <f t="shared" si="0"/>
        <v>14.163802978235966</v>
      </c>
      <c r="K20" s="27">
        <f t="shared" si="0"/>
        <v>12.203306192943497</v>
      </c>
      <c r="L20" s="27">
        <f t="shared" si="0"/>
        <v>10.733506944444443</v>
      </c>
    </row>
    <row r="21" spans="1:3" ht="12.75">
      <c r="A21" s="1"/>
      <c r="B21" s="1"/>
      <c r="C21" s="1"/>
    </row>
    <row r="22" spans="1:3" ht="12.75">
      <c r="A22" s="22" t="s">
        <v>7</v>
      </c>
      <c r="B22" s="20" t="s">
        <v>25</v>
      </c>
      <c r="C22" s="1"/>
    </row>
    <row r="23" spans="1:3" ht="12.75">
      <c r="A23" s="1"/>
      <c r="B23" s="20" t="s">
        <v>8</v>
      </c>
      <c r="C23" s="1"/>
    </row>
    <row r="24" ht="12.75">
      <c r="B24" s="20" t="s">
        <v>26</v>
      </c>
    </row>
    <row r="25" ht="12.75">
      <c r="B25" s="20"/>
    </row>
    <row r="26" spans="5:13" ht="12.75">
      <c r="E26" s="18"/>
      <c r="F26" s="18"/>
      <c r="G26" s="18"/>
      <c r="H26" s="18"/>
      <c r="I26" s="18"/>
      <c r="J26" s="18"/>
      <c r="K26" s="18"/>
      <c r="L26" s="18"/>
      <c r="M26" s="18"/>
    </row>
    <row r="27" spans="5:13" ht="12.75">
      <c r="E27" s="18"/>
      <c r="F27" s="18"/>
      <c r="G27" s="18"/>
      <c r="H27" s="18"/>
      <c r="I27" s="18"/>
      <c r="J27" s="18"/>
      <c r="K27" s="18"/>
      <c r="L27" s="18"/>
      <c r="M27" s="18"/>
    </row>
    <row r="28" spans="5:13" ht="20.25" customHeight="1">
      <c r="E28" s="18"/>
      <c r="F28" s="18"/>
      <c r="G28" s="18"/>
      <c r="H28" s="18"/>
      <c r="I28" s="18"/>
      <c r="J28" s="18"/>
      <c r="K28" s="18"/>
      <c r="L28" s="18"/>
      <c r="M28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0.78" header="0.5" footer="0.5"/>
  <pageSetup firstPageNumber="2" useFirstPageNumber="1" horizontalDpi="300" verticalDpi="300" orientation="landscape" r:id="rId1"/>
  <headerFooter alignWithMargins="0">
    <oddFooter>&amp;L&amp;F, &amp;A&amp;RAppendix C Page 8 Rev 12/2003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Q20" sqref="Q20"/>
    </sheetView>
  </sheetViews>
  <sheetFormatPr defaultColWidth="9.140625" defaultRowHeight="12.75"/>
  <cols>
    <col min="1" max="3" width="10.57421875" style="0" customWidth="1"/>
    <col min="4" max="4" width="12.421875" style="1" hidden="1" customWidth="1"/>
    <col min="7" max="7" width="0" style="0" hidden="1" customWidth="1"/>
    <col min="8" max="8" width="18.57421875" style="0" customWidth="1"/>
    <col min="9" max="9" width="9.140625" style="0" hidden="1" customWidth="1"/>
    <col min="11" max="11" width="9.140625" style="0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41</v>
      </c>
      <c r="D2" s="25"/>
    </row>
    <row r="3" spans="1:3" ht="25.5" hidden="1">
      <c r="A3" s="44" t="s">
        <v>40</v>
      </c>
      <c r="B3" s="2"/>
      <c r="C3" s="13">
        <v>7127</v>
      </c>
    </row>
    <row r="4" spans="1:4" ht="12.75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13" ht="12.75" customHeight="1">
      <c r="A10" s="54" t="s">
        <v>28</v>
      </c>
      <c r="B10" s="55"/>
      <c r="C10" s="56"/>
      <c r="D10" s="33"/>
      <c r="E10" s="70" t="s">
        <v>3</v>
      </c>
      <c r="F10" s="71"/>
      <c r="G10" s="50" t="s">
        <v>9</v>
      </c>
      <c r="H10" s="76" t="s">
        <v>9</v>
      </c>
      <c r="I10" s="51"/>
      <c r="J10" s="49"/>
      <c r="K10" s="48"/>
      <c r="L10" s="48"/>
      <c r="M10" s="48"/>
    </row>
    <row r="11" spans="1:13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49"/>
      <c r="H11" s="77"/>
      <c r="I11" s="52"/>
      <c r="J11" s="49"/>
      <c r="K11" s="48"/>
      <c r="L11" s="48"/>
      <c r="M11" s="48"/>
    </row>
    <row r="12" spans="1:10" ht="12.75">
      <c r="A12" s="30">
        <v>106</v>
      </c>
      <c r="B12" s="30">
        <v>106</v>
      </c>
      <c r="C12" s="30">
        <v>8</v>
      </c>
      <c r="D12" s="31"/>
      <c r="E12" s="74">
        <v>12</v>
      </c>
      <c r="F12" s="75"/>
      <c r="G12" s="67">
        <f>SUM($C$3/((A12+B12+E12)*C12*E12*(1000/((A12+E12)*(B12+E12)))))</f>
        <v>4.61478552827381</v>
      </c>
      <c r="H12" s="68"/>
      <c r="I12" s="69"/>
      <c r="J12" s="53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 aca="true" t="shared" si="0" ref="D18:D28">SUM(1000000/(A18*B18))</f>
        <v>1600</v>
      </c>
      <c r="E18" s="27">
        <f aca="true" t="shared" si="1" ref="E18:L28">SUM($C$3/(($A18+$B18-E$17)*$C18*($D18/1000)*E$17))</f>
        <v>10.204753722794958</v>
      </c>
      <c r="F18" s="27">
        <f t="shared" si="1"/>
        <v>5.265218676122931</v>
      </c>
      <c r="G18" s="27">
        <f t="shared" si="1"/>
        <v>3.6258648758648757</v>
      </c>
      <c r="H18" s="27">
        <f t="shared" si="1"/>
        <v>2.812105429292929</v>
      </c>
      <c r="I18" s="27">
        <f t="shared" si="1"/>
        <v>2.3290849673202616</v>
      </c>
      <c r="J18" s="27">
        <f t="shared" si="1"/>
        <v>2.011912827461608</v>
      </c>
      <c r="K18" s="27">
        <f t="shared" si="1"/>
        <v>1.7899839260598753</v>
      </c>
      <c r="L18" s="27">
        <f t="shared" si="1"/>
        <v>1.6280610380116958</v>
      </c>
    </row>
    <row r="19" spans="1:12" ht="12.75">
      <c r="A19" s="32">
        <v>50</v>
      </c>
      <c r="B19" s="32">
        <v>50</v>
      </c>
      <c r="C19" s="32">
        <v>6</v>
      </c>
      <c r="D19" s="26">
        <f t="shared" si="0"/>
        <v>400</v>
      </c>
      <c r="E19" s="27">
        <f t="shared" si="1"/>
        <v>20.09870276367738</v>
      </c>
      <c r="F19" s="27">
        <f t="shared" si="1"/>
        <v>10.204753722794958</v>
      </c>
      <c r="G19" s="27">
        <f t="shared" si="1"/>
        <v>6.9100252084545275</v>
      </c>
      <c r="H19" s="27">
        <f t="shared" si="1"/>
        <v>5.265218676122931</v>
      </c>
      <c r="I19" s="27">
        <f t="shared" si="1"/>
        <v>4.28048048048048</v>
      </c>
      <c r="J19" s="27">
        <f t="shared" si="1"/>
        <v>3.6258648758648757</v>
      </c>
      <c r="K19" s="27">
        <f t="shared" si="1"/>
        <v>3.1599716236587745</v>
      </c>
      <c r="L19" s="27">
        <f t="shared" si="1"/>
        <v>2.812105429292929</v>
      </c>
    </row>
    <row r="20" spans="1:12" ht="12.75">
      <c r="A20" s="32">
        <v>100</v>
      </c>
      <c r="B20" s="32">
        <v>100</v>
      </c>
      <c r="C20" s="32">
        <v>8</v>
      </c>
      <c r="D20" s="26">
        <f t="shared" si="0"/>
        <v>100</v>
      </c>
      <c r="E20" s="27">
        <f t="shared" si="1"/>
        <v>29.920235096557512</v>
      </c>
      <c r="F20" s="27">
        <f t="shared" si="1"/>
        <v>15.074027072758035</v>
      </c>
      <c r="G20" s="27">
        <f t="shared" si="1"/>
        <v>10.126456379653309</v>
      </c>
      <c r="H20" s="27">
        <f t="shared" si="1"/>
        <v>7.65356529209622</v>
      </c>
      <c r="I20" s="27">
        <f t="shared" si="1"/>
        <v>6.17056277056277</v>
      </c>
      <c r="J20" s="27">
        <f t="shared" si="1"/>
        <v>5.182518906340896</v>
      </c>
      <c r="K20" s="27">
        <f t="shared" si="1"/>
        <v>4.477321271516522</v>
      </c>
      <c r="L20" s="27">
        <f t="shared" si="1"/>
        <v>3.948914007092198</v>
      </c>
    </row>
    <row r="21" spans="1:12" ht="12.75">
      <c r="A21" s="32">
        <v>150</v>
      </c>
      <c r="B21" s="32">
        <v>150</v>
      </c>
      <c r="C21" s="32">
        <v>9</v>
      </c>
      <c r="D21" s="26">
        <f t="shared" si="0"/>
        <v>44.44444444444444</v>
      </c>
      <c r="E21" s="27">
        <f t="shared" si="1"/>
        <v>39.79341150195421</v>
      </c>
      <c r="F21" s="27">
        <f t="shared" si="1"/>
        <v>19.99719416386083</v>
      </c>
      <c r="G21" s="27">
        <f t="shared" si="1"/>
        <v>13.399135175784922</v>
      </c>
      <c r="H21" s="27">
        <f t="shared" si="1"/>
        <v>10.10062358276644</v>
      </c>
      <c r="I21" s="27">
        <f t="shared" si="1"/>
        <v>8.121937321937322</v>
      </c>
      <c r="J21" s="27">
        <f t="shared" si="1"/>
        <v>6.803169148529973</v>
      </c>
      <c r="K21" s="27">
        <f t="shared" si="1"/>
        <v>5.8615017682375194</v>
      </c>
      <c r="L21" s="27">
        <f t="shared" si="1"/>
        <v>5.15552662037037</v>
      </c>
    </row>
    <row r="22" spans="1:12" ht="12.75">
      <c r="A22" s="32">
        <v>200</v>
      </c>
      <c r="B22" s="32">
        <v>200</v>
      </c>
      <c r="C22" s="32">
        <v>9</v>
      </c>
      <c r="D22" s="26">
        <f t="shared" si="0"/>
        <v>25</v>
      </c>
      <c r="E22" s="27">
        <f t="shared" si="1"/>
        <v>52.99131000511176</v>
      </c>
      <c r="F22" s="27">
        <f t="shared" si="1"/>
        <v>26.595764530273343</v>
      </c>
      <c r="G22" s="27">
        <f t="shared" si="1"/>
        <v>17.79775561486476</v>
      </c>
      <c r="H22" s="27">
        <f t="shared" si="1"/>
        <v>13.39913517578492</v>
      </c>
      <c r="I22" s="27">
        <f t="shared" si="1"/>
        <v>10.760273649445624</v>
      </c>
      <c r="J22" s="27">
        <f t="shared" si="1"/>
        <v>9.00129455969183</v>
      </c>
      <c r="K22" s="27">
        <f t="shared" si="1"/>
        <v>7.745108027521378</v>
      </c>
      <c r="L22" s="27">
        <f t="shared" si="1"/>
        <v>6.803169148529973</v>
      </c>
    </row>
    <row r="23" spans="1:12" ht="12.75">
      <c r="A23" s="32">
        <v>300</v>
      </c>
      <c r="B23" s="32">
        <v>300</v>
      </c>
      <c r="C23" s="32">
        <v>9</v>
      </c>
      <c r="D23" s="26">
        <f t="shared" si="0"/>
        <v>11.11111111111111</v>
      </c>
      <c r="E23" s="27">
        <f t="shared" si="1"/>
        <v>79.38735728209411</v>
      </c>
      <c r="F23" s="27">
        <f t="shared" si="1"/>
        <v>39.79341150195421</v>
      </c>
      <c r="G23" s="27">
        <f t="shared" si="1"/>
        <v>26.595764530273343</v>
      </c>
      <c r="H23" s="27">
        <f t="shared" si="1"/>
        <v>19.99719416386083</v>
      </c>
      <c r="I23" s="27">
        <f t="shared" si="1"/>
        <v>16.038255977496483</v>
      </c>
      <c r="J23" s="27">
        <f t="shared" si="1"/>
        <v>13.399135175784922</v>
      </c>
      <c r="K23" s="27">
        <f t="shared" si="1"/>
        <v>11.514196857708308</v>
      </c>
      <c r="L23" s="27">
        <f t="shared" si="1"/>
        <v>10.10062358276644</v>
      </c>
    </row>
    <row r="24" spans="1:12" ht="12.75">
      <c r="A24" s="32">
        <v>325</v>
      </c>
      <c r="B24" s="32">
        <v>325</v>
      </c>
      <c r="C24" s="32">
        <v>9</v>
      </c>
      <c r="D24" s="26">
        <f t="shared" si="0"/>
        <v>9.467455621301776</v>
      </c>
      <c r="E24" s="27">
        <f t="shared" si="1"/>
        <v>85.9863931008881</v>
      </c>
      <c r="F24" s="27">
        <f t="shared" si="1"/>
        <v>43.09287165836624</v>
      </c>
      <c r="G24" s="27">
        <f t="shared" si="1"/>
        <v>28.795340008224077</v>
      </c>
      <c r="H24" s="27">
        <f t="shared" si="1"/>
        <v>21.646807424660686</v>
      </c>
      <c r="I24" s="27">
        <f t="shared" si="1"/>
        <v>17.35787577460729</v>
      </c>
      <c r="J24" s="27">
        <f t="shared" si="1"/>
        <v>14.498745690568363</v>
      </c>
      <c r="K24" s="27">
        <f t="shared" si="1"/>
        <v>12.456646023886055</v>
      </c>
      <c r="L24" s="27">
        <f t="shared" si="1"/>
        <v>10.925191208057587</v>
      </c>
    </row>
    <row r="25" spans="1:12" ht="12.75">
      <c r="A25" s="32">
        <v>400</v>
      </c>
      <c r="B25" s="32">
        <v>400</v>
      </c>
      <c r="C25" s="32">
        <v>9</v>
      </c>
      <c r="D25" s="26">
        <f t="shared" si="0"/>
        <v>6.25</v>
      </c>
      <c r="E25" s="27">
        <f t="shared" si="1"/>
        <v>105.7835293026276</v>
      </c>
      <c r="F25" s="27">
        <f t="shared" si="1"/>
        <v>52.99131000511176</v>
      </c>
      <c r="G25" s="27">
        <f t="shared" si="1"/>
        <v>35.39415384376625</v>
      </c>
      <c r="H25" s="27">
        <f t="shared" si="1"/>
        <v>26.595764530273343</v>
      </c>
      <c r="I25" s="27">
        <f t="shared" si="1"/>
        <v>21.316882813412782</v>
      </c>
      <c r="J25" s="27">
        <f t="shared" si="1"/>
        <v>17.79775561486476</v>
      </c>
      <c r="K25" s="27">
        <f t="shared" si="1"/>
        <v>15.2842030486109</v>
      </c>
      <c r="L25" s="27">
        <f t="shared" si="1"/>
        <v>13.39913517578492</v>
      </c>
    </row>
    <row r="26" spans="1:12" ht="12.75">
      <c r="A26" s="32">
        <v>425</v>
      </c>
      <c r="B26" s="32">
        <v>425</v>
      </c>
      <c r="C26" s="32">
        <v>9</v>
      </c>
      <c r="D26" s="26">
        <f t="shared" si="0"/>
        <v>5.536332179930795</v>
      </c>
      <c r="E26" s="27">
        <f t="shared" si="1"/>
        <v>112.38258146183898</v>
      </c>
      <c r="F26" s="27">
        <f t="shared" si="1"/>
        <v>56.29080305216669</v>
      </c>
      <c r="G26" s="27">
        <f t="shared" si="1"/>
        <v>37.593778975111526</v>
      </c>
      <c r="H26" s="27">
        <f t="shared" si="1"/>
        <v>28.245444422503073</v>
      </c>
      <c r="I26" s="27">
        <f t="shared" si="1"/>
        <v>22.63658643807012</v>
      </c>
      <c r="J26" s="27">
        <f t="shared" si="1"/>
        <v>18.897467374231148</v>
      </c>
      <c r="K26" s="27">
        <f t="shared" si="1"/>
        <v>16.22677110020767</v>
      </c>
      <c r="L26" s="27">
        <f t="shared" si="1"/>
        <v>14.223839554052862</v>
      </c>
    </row>
    <row r="27" spans="1:12" ht="12.75">
      <c r="A27" s="32">
        <v>600</v>
      </c>
      <c r="B27" s="32">
        <v>600</v>
      </c>
      <c r="C27" s="32">
        <v>9</v>
      </c>
      <c r="D27" s="26">
        <f t="shared" si="0"/>
        <v>2.7777777777777777</v>
      </c>
      <c r="E27" s="27">
        <f t="shared" si="1"/>
        <v>158.57599777499652</v>
      </c>
      <c r="F27" s="27">
        <f t="shared" si="1"/>
        <v>79.38735728209411</v>
      </c>
      <c r="G27" s="27">
        <f t="shared" si="1"/>
        <v>52.99131000511176</v>
      </c>
      <c r="H27" s="27">
        <f t="shared" si="1"/>
        <v>39.79341150195421</v>
      </c>
      <c r="I27" s="27">
        <f t="shared" si="1"/>
        <v>31.87477288609364</v>
      </c>
      <c r="J27" s="27">
        <f t="shared" si="1"/>
        <v>26.595764530273343</v>
      </c>
      <c r="K27" s="27">
        <f t="shared" si="1"/>
        <v>22.825116595608396</v>
      </c>
      <c r="L27" s="27">
        <f t="shared" si="1"/>
        <v>19.99719416386083</v>
      </c>
    </row>
    <row r="28" spans="1:12" ht="12.75">
      <c r="A28" s="32">
        <v>106</v>
      </c>
      <c r="B28" s="32">
        <v>106</v>
      </c>
      <c r="C28" s="32">
        <v>7.5</v>
      </c>
      <c r="D28" s="26">
        <f t="shared" si="0"/>
        <v>88.99964400142399</v>
      </c>
      <c r="E28" s="27">
        <f t="shared" si="1"/>
        <v>33.81534842966482</v>
      </c>
      <c r="F28" s="27">
        <f t="shared" si="1"/>
        <v>17.029021158958</v>
      </c>
      <c r="G28" s="27">
        <f t="shared" si="1"/>
        <v>11.43474834448907</v>
      </c>
      <c r="H28" s="27">
        <f t="shared" si="1"/>
        <v>8.638508306364617</v>
      </c>
      <c r="I28" s="27">
        <f t="shared" si="1"/>
        <v>6.961497158380875</v>
      </c>
      <c r="J28" s="27">
        <f t="shared" si="1"/>
        <v>5.844113993796753</v>
      </c>
      <c r="K28" s="27">
        <f t="shared" si="1"/>
        <v>5.046530198117295</v>
      </c>
      <c r="L28" s="27">
        <f t="shared" si="1"/>
        <v>4.4488317777777775</v>
      </c>
    </row>
    <row r="29" spans="1:6" ht="12.75">
      <c r="A29" s="1"/>
      <c r="B29" s="1"/>
      <c r="C29" s="1"/>
      <c r="E29" s="17"/>
      <c r="F29" s="12"/>
    </row>
    <row r="30" spans="1:3" ht="12.75">
      <c r="A30" s="22" t="s">
        <v>7</v>
      </c>
      <c r="B30" s="20" t="s">
        <v>25</v>
      </c>
      <c r="C30" s="1"/>
    </row>
    <row r="31" spans="1:12" ht="12.75">
      <c r="A31" s="1"/>
      <c r="B31" s="20" t="s">
        <v>8</v>
      </c>
      <c r="C31" s="1"/>
      <c r="E31" s="18"/>
      <c r="F31" s="18"/>
      <c r="G31" s="18"/>
      <c r="H31" s="18"/>
      <c r="I31" s="18"/>
      <c r="J31" s="18"/>
      <c r="K31" s="18"/>
      <c r="L31" s="18"/>
    </row>
    <row r="32" spans="2:12" ht="12.75">
      <c r="B32" s="20" t="s">
        <v>26</v>
      </c>
      <c r="E32" s="18"/>
      <c r="F32" s="18"/>
      <c r="G32" s="18"/>
      <c r="H32" s="18"/>
      <c r="I32" s="18"/>
      <c r="J32" s="18"/>
      <c r="K32" s="18"/>
      <c r="L32" s="18"/>
    </row>
    <row r="33" spans="2:12" ht="12.75">
      <c r="B33" s="20"/>
      <c r="E33" s="18"/>
      <c r="F33" s="18"/>
      <c r="G33" s="18"/>
      <c r="H33" s="18"/>
      <c r="I33" s="18"/>
      <c r="J33" s="18"/>
      <c r="K33" s="18"/>
      <c r="L33" s="18"/>
    </row>
  </sheetData>
  <mergeCells count="9">
    <mergeCell ref="A10:C10"/>
    <mergeCell ref="A1:N1"/>
    <mergeCell ref="E15:L15"/>
    <mergeCell ref="A15:C15"/>
    <mergeCell ref="G12:I12"/>
    <mergeCell ref="E10:F10"/>
    <mergeCell ref="E11:F11"/>
    <mergeCell ref="E12:F12"/>
    <mergeCell ref="H10:H11"/>
  </mergeCells>
  <printOptions/>
  <pageMargins left="0.75" right="0.75" top="1" bottom="0.78" header="0.5" footer="0.5"/>
  <pageSetup firstPageNumber="2" useFirstPageNumber="1" horizontalDpi="300" verticalDpi="300" orientation="landscape" r:id="rId1"/>
  <headerFooter alignWithMargins="0">
    <oddFooter>&amp;L&amp;F, &amp;A&amp;RAppendix C Page 10 Rev 12/2003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5" sqref="G5"/>
    </sheetView>
  </sheetViews>
  <sheetFormatPr defaultColWidth="9.140625" defaultRowHeight="12.75"/>
  <cols>
    <col min="1" max="3" width="10.57421875" style="0" customWidth="1"/>
    <col min="4" max="4" width="12.421875" style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42</v>
      </c>
      <c r="D2" s="25"/>
    </row>
    <row r="3" spans="1:3" ht="25.5" hidden="1">
      <c r="A3" s="44" t="s">
        <v>40</v>
      </c>
      <c r="B3" s="2"/>
      <c r="C3" s="13">
        <f>2913/10*8</f>
        <v>2330.4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106</v>
      </c>
      <c r="B12" s="30">
        <v>106</v>
      </c>
      <c r="C12" s="30">
        <v>8</v>
      </c>
      <c r="D12" s="31"/>
      <c r="E12" s="74">
        <v>9</v>
      </c>
      <c r="F12" s="75"/>
      <c r="G12" s="67">
        <f>SUM($C$3/((A12+B12+E12)*C12*E12*(1000/((A12+E12)*(B12+E12)))))</f>
        <v>1.9368740573152337</v>
      </c>
      <c r="H12" s="68"/>
      <c r="I12" s="69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 aca="true" t="shared" si="0" ref="D18:D27">SUM(1000000/(A18*B18))</f>
        <v>1600</v>
      </c>
      <c r="E18" s="27">
        <f aca="true" t="shared" si="1" ref="E18:L27">SUM($C$3/(($A18+$B18-E$17)*$C18*($D18/1000)*E$17))</f>
        <v>3.3367697594501715</v>
      </c>
      <c r="F18" s="27">
        <f t="shared" si="1"/>
        <v>1.7216312056737588</v>
      </c>
      <c r="G18" s="27">
        <f t="shared" si="1"/>
        <v>1.1855921855921856</v>
      </c>
      <c r="H18" s="27">
        <f t="shared" si="1"/>
        <v>0.9195075757575758</v>
      </c>
      <c r="I18" s="27">
        <f t="shared" si="1"/>
        <v>0.7615686274509804</v>
      </c>
      <c r="J18" s="27">
        <f t="shared" si="1"/>
        <v>0.657859078590786</v>
      </c>
      <c r="K18" s="27">
        <f t="shared" si="1"/>
        <v>0.5852923447860157</v>
      </c>
      <c r="L18" s="27">
        <f t="shared" si="1"/>
        <v>0.5323464912280702</v>
      </c>
    </row>
    <row r="19" spans="1:12" ht="12.75">
      <c r="A19" s="32">
        <v>50</v>
      </c>
      <c r="B19" s="32">
        <v>50</v>
      </c>
      <c r="C19" s="32">
        <v>6</v>
      </c>
      <c r="D19" s="26">
        <f t="shared" si="0"/>
        <v>400</v>
      </c>
      <c r="E19" s="27">
        <f t="shared" si="1"/>
        <v>6.571912013536378</v>
      </c>
      <c r="F19" s="27">
        <f t="shared" si="1"/>
        <v>3.3367697594501715</v>
      </c>
      <c r="G19" s="27">
        <f t="shared" si="1"/>
        <v>2.2594531704479346</v>
      </c>
      <c r="H19" s="27">
        <f t="shared" si="1"/>
        <v>1.7216312056737588</v>
      </c>
      <c r="I19" s="27">
        <f t="shared" si="1"/>
        <v>1.3996396396396398</v>
      </c>
      <c r="J19" s="27">
        <f t="shared" si="1"/>
        <v>1.1855921855921856</v>
      </c>
      <c r="K19" s="27">
        <f t="shared" si="1"/>
        <v>1.0332535248736365</v>
      </c>
      <c r="L19" s="27">
        <f t="shared" si="1"/>
        <v>0.9195075757575758</v>
      </c>
    </row>
    <row r="20" spans="1:12" ht="12.75">
      <c r="A20" s="32">
        <v>100</v>
      </c>
      <c r="B20" s="32">
        <v>100</v>
      </c>
      <c r="C20" s="32">
        <v>12</v>
      </c>
      <c r="D20" s="26">
        <f t="shared" si="0"/>
        <v>100</v>
      </c>
      <c r="E20" s="27">
        <f t="shared" si="1"/>
        <v>6.52225020990764</v>
      </c>
      <c r="F20" s="27">
        <f t="shared" si="1"/>
        <v>3.285956006768189</v>
      </c>
      <c r="G20" s="27">
        <f t="shared" si="1"/>
        <v>2.2074452969593636</v>
      </c>
      <c r="H20" s="27">
        <f t="shared" si="1"/>
        <v>1.6683848797250858</v>
      </c>
      <c r="I20" s="27">
        <f t="shared" si="1"/>
        <v>1.3451082251082251</v>
      </c>
      <c r="J20" s="27">
        <f t="shared" si="1"/>
        <v>1.1297265852239673</v>
      </c>
      <c r="K20" s="27">
        <f t="shared" si="1"/>
        <v>0.9760020103028018</v>
      </c>
      <c r="L20" s="27">
        <f t="shared" si="1"/>
        <v>0.8608156028368794</v>
      </c>
    </row>
    <row r="21" spans="1:12" ht="12.75">
      <c r="A21" s="32">
        <v>150</v>
      </c>
      <c r="B21" s="32">
        <v>150</v>
      </c>
      <c r="C21" s="32">
        <v>9</v>
      </c>
      <c r="D21" s="26">
        <f t="shared" si="0"/>
        <v>44.44444444444444</v>
      </c>
      <c r="E21" s="27">
        <f t="shared" si="1"/>
        <v>13.011725293132328</v>
      </c>
      <c r="F21" s="27">
        <f t="shared" si="1"/>
        <v>6.538720538720538</v>
      </c>
      <c r="G21" s="27">
        <f t="shared" si="1"/>
        <v>4.3812746756909196</v>
      </c>
      <c r="H21" s="27">
        <f t="shared" si="1"/>
        <v>3.302721088435374</v>
      </c>
      <c r="I21" s="27">
        <f t="shared" si="1"/>
        <v>2.655726495726496</v>
      </c>
      <c r="J21" s="27">
        <f t="shared" si="1"/>
        <v>2.224513172966781</v>
      </c>
      <c r="K21" s="27">
        <f t="shared" si="1"/>
        <v>1.9166049839624968</v>
      </c>
      <c r="L21" s="27">
        <f t="shared" si="1"/>
        <v>1.6857638888888888</v>
      </c>
    </row>
    <row r="22" spans="1:12" ht="12.75">
      <c r="A22" s="32">
        <v>200</v>
      </c>
      <c r="B22" s="32">
        <v>200</v>
      </c>
      <c r="C22" s="32">
        <v>9</v>
      </c>
      <c r="D22" s="26">
        <f t="shared" si="0"/>
        <v>25</v>
      </c>
      <c r="E22" s="27">
        <f t="shared" si="1"/>
        <v>17.327199219294577</v>
      </c>
      <c r="F22" s="27">
        <f t="shared" si="1"/>
        <v>8.696333613210188</v>
      </c>
      <c r="G22" s="27">
        <f t="shared" si="1"/>
        <v>5.819543943437749</v>
      </c>
      <c r="H22" s="27">
        <f t="shared" si="1"/>
        <v>4.381274675690919</v>
      </c>
      <c r="I22" s="27">
        <f t="shared" si="1"/>
        <v>3.5184147204529372</v>
      </c>
      <c r="J22" s="27">
        <f t="shared" si="1"/>
        <v>2.943260395945818</v>
      </c>
      <c r="K22" s="27">
        <f t="shared" si="1"/>
        <v>2.5325101371314465</v>
      </c>
      <c r="L22" s="27">
        <f t="shared" si="1"/>
        <v>2.224513172966781</v>
      </c>
    </row>
    <row r="23" spans="1:12" ht="12.75">
      <c r="A23" s="32">
        <v>300</v>
      </c>
      <c r="B23" s="32">
        <v>300</v>
      </c>
      <c r="C23" s="32">
        <v>9</v>
      </c>
      <c r="D23" s="26">
        <f t="shared" si="0"/>
        <v>11.11111111111111</v>
      </c>
      <c r="E23" s="27">
        <f t="shared" si="1"/>
        <v>25.958228905597327</v>
      </c>
      <c r="F23" s="27">
        <f t="shared" si="1"/>
        <v>13.011725293132328</v>
      </c>
      <c r="G23" s="27">
        <f t="shared" si="1"/>
        <v>8.696333613210188</v>
      </c>
      <c r="H23" s="27">
        <f t="shared" si="1"/>
        <v>6.538720538720538</v>
      </c>
      <c r="I23" s="27">
        <f t="shared" si="1"/>
        <v>5.2442194092827</v>
      </c>
      <c r="J23" s="27">
        <f t="shared" si="1"/>
        <v>4.3812746756909196</v>
      </c>
      <c r="K23" s="27">
        <f t="shared" si="1"/>
        <v>3.764933963407246</v>
      </c>
      <c r="L23" s="27">
        <f t="shared" si="1"/>
        <v>3.302721088435374</v>
      </c>
    </row>
    <row r="24" spans="1:12" ht="12.75">
      <c r="A24" s="32">
        <v>325</v>
      </c>
      <c r="B24" s="32">
        <v>325</v>
      </c>
      <c r="C24" s="32">
        <v>9</v>
      </c>
      <c r="D24" s="26">
        <f t="shared" si="0"/>
        <v>9.467455621301776</v>
      </c>
      <c r="E24" s="27">
        <f t="shared" si="1"/>
        <v>28.115994174590938</v>
      </c>
      <c r="F24" s="27">
        <f t="shared" si="1"/>
        <v>14.090589043448393</v>
      </c>
      <c r="G24" s="27">
        <f t="shared" si="1"/>
        <v>9.415554981782712</v>
      </c>
      <c r="H24" s="27">
        <f t="shared" si="1"/>
        <v>7.078114216701174</v>
      </c>
      <c r="I24" s="27">
        <f t="shared" si="1"/>
        <v>5.675711197578901</v>
      </c>
      <c r="J24" s="27">
        <f t="shared" si="1"/>
        <v>4.740827410874212</v>
      </c>
      <c r="K24" s="27">
        <f t="shared" si="1"/>
        <v>4.073097782245554</v>
      </c>
      <c r="L24" s="27">
        <f t="shared" si="1"/>
        <v>3.5723397770811562</v>
      </c>
    </row>
    <row r="25" spans="1:12" ht="12.75">
      <c r="A25" s="32">
        <v>400</v>
      </c>
      <c r="B25" s="32">
        <v>400</v>
      </c>
      <c r="C25" s="32">
        <v>9</v>
      </c>
      <c r="D25" s="26">
        <f t="shared" si="0"/>
        <v>6.25</v>
      </c>
      <c r="E25" s="27">
        <f t="shared" si="1"/>
        <v>34.58929938078341</v>
      </c>
      <c r="F25" s="27">
        <f t="shared" si="1"/>
        <v>17.327199219294577</v>
      </c>
      <c r="G25" s="27">
        <f t="shared" si="1"/>
        <v>11.573247666270921</v>
      </c>
      <c r="H25" s="27">
        <f t="shared" si="1"/>
        <v>8.696333613210188</v>
      </c>
      <c r="I25" s="27">
        <f t="shared" si="1"/>
        <v>6.970234840518753</v>
      </c>
      <c r="J25" s="27">
        <f t="shared" si="1"/>
        <v>5.819543943437749</v>
      </c>
      <c r="K25" s="27">
        <f t="shared" si="1"/>
        <v>4.997657750032671</v>
      </c>
      <c r="L25" s="27">
        <f t="shared" si="1"/>
        <v>4.381274675690919</v>
      </c>
    </row>
    <row r="26" spans="1:12" ht="12.75">
      <c r="A26" s="32">
        <v>425</v>
      </c>
      <c r="B26" s="32">
        <v>425</v>
      </c>
      <c r="C26" s="32">
        <v>9</v>
      </c>
      <c r="D26" s="26">
        <f t="shared" si="0"/>
        <v>5.536332179930795</v>
      </c>
      <c r="E26" s="27">
        <f t="shared" si="1"/>
        <v>36.74706999279775</v>
      </c>
      <c r="F26" s="27">
        <f t="shared" si="1"/>
        <v>18.406073724255542</v>
      </c>
      <c r="G26" s="27">
        <f t="shared" si="1"/>
        <v>12.292485270604727</v>
      </c>
      <c r="H26" s="27">
        <f t="shared" si="1"/>
        <v>9.23574907846235</v>
      </c>
      <c r="I26" s="27">
        <f t="shared" si="1"/>
        <v>7.401754038905374</v>
      </c>
      <c r="J26" s="27">
        <f t="shared" si="1"/>
        <v>6.179129783767121</v>
      </c>
      <c r="K26" s="27">
        <f t="shared" si="1"/>
        <v>5.305860442251151</v>
      </c>
      <c r="L26" s="27">
        <f t="shared" si="1"/>
        <v>4.650938080084859</v>
      </c>
    </row>
    <row r="27" spans="1:12" ht="12.75">
      <c r="A27" s="32">
        <v>600</v>
      </c>
      <c r="B27" s="32">
        <v>600</v>
      </c>
      <c r="C27" s="32">
        <v>9</v>
      </c>
      <c r="D27" s="26">
        <f t="shared" si="0"/>
        <v>2.7777777777777777</v>
      </c>
      <c r="E27" s="27">
        <f t="shared" si="1"/>
        <v>51.85148101793909</v>
      </c>
      <c r="F27" s="27">
        <f t="shared" si="1"/>
        <v>25.958228905597327</v>
      </c>
      <c r="G27" s="27">
        <f t="shared" si="1"/>
        <v>17.327199219294577</v>
      </c>
      <c r="H27" s="27">
        <f t="shared" si="1"/>
        <v>13.011725293132328</v>
      </c>
      <c r="I27" s="27">
        <f t="shared" si="1"/>
        <v>10.422473794549267</v>
      </c>
      <c r="J27" s="27">
        <f t="shared" si="1"/>
        <v>8.696333613210188</v>
      </c>
      <c r="K27" s="27">
        <f t="shared" si="1"/>
        <v>7.463399987990152</v>
      </c>
      <c r="L27" s="27">
        <f t="shared" si="1"/>
        <v>6.538720538720538</v>
      </c>
    </row>
    <row r="28" spans="1:6" ht="12.75">
      <c r="A28" s="1"/>
      <c r="B28" s="1"/>
      <c r="C28" s="1"/>
      <c r="E28" s="17"/>
      <c r="F28" s="12"/>
    </row>
    <row r="29" spans="1:6" ht="12.75">
      <c r="A29" s="1"/>
      <c r="B29" s="1"/>
      <c r="C29" s="1"/>
      <c r="E29" s="17"/>
      <c r="F29" s="12"/>
    </row>
    <row r="30" spans="1:3" ht="12.75">
      <c r="A30" s="22" t="s">
        <v>7</v>
      </c>
      <c r="B30" s="20" t="s">
        <v>25</v>
      </c>
      <c r="C30" s="1"/>
    </row>
    <row r="31" spans="1:12" ht="12.75">
      <c r="A31" s="1"/>
      <c r="B31" s="20" t="s">
        <v>8</v>
      </c>
      <c r="C31" s="1"/>
      <c r="E31" s="18"/>
      <c r="F31" s="18"/>
      <c r="G31" s="18"/>
      <c r="H31" s="18"/>
      <c r="I31" s="18"/>
      <c r="J31" s="18"/>
      <c r="K31" s="18"/>
      <c r="L31" s="18"/>
    </row>
    <row r="32" spans="2:12" ht="12.75">
      <c r="B32" s="20" t="s">
        <v>26</v>
      </c>
      <c r="E32" s="18"/>
      <c r="F32" s="18"/>
      <c r="G32" s="18"/>
      <c r="H32" s="18"/>
      <c r="I32" s="18"/>
      <c r="J32" s="18"/>
      <c r="K32" s="18"/>
      <c r="L32" s="18"/>
    </row>
    <row r="33" spans="2:12" ht="12.75">
      <c r="B33" s="20"/>
      <c r="E33" s="18"/>
      <c r="F33" s="18"/>
      <c r="G33" s="18"/>
      <c r="H33" s="18"/>
      <c r="I33" s="18"/>
      <c r="J33" s="18"/>
      <c r="K33" s="18"/>
      <c r="L33" s="18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0.78" header="0.5" footer="0.5"/>
  <pageSetup firstPageNumber="2" useFirstPageNumber="1" horizontalDpi="300" verticalDpi="300" orientation="landscape" r:id="rId1"/>
  <headerFooter alignWithMargins="0">
    <oddFooter>&amp;L&amp;F, &amp;A&amp;RAppendix C Page 9 Rev 12/2003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5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18</v>
      </c>
      <c r="D2" s="25"/>
    </row>
    <row r="3" spans="1:3" ht="25.5" hidden="1">
      <c r="A3" s="44" t="s">
        <v>40</v>
      </c>
      <c r="B3" s="2"/>
      <c r="C3" s="13">
        <v>3281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150</v>
      </c>
      <c r="B12" s="30">
        <v>150</v>
      </c>
      <c r="C12" s="30">
        <v>9</v>
      </c>
      <c r="D12" s="31"/>
      <c r="E12" s="74">
        <v>6</v>
      </c>
      <c r="F12" s="75"/>
      <c r="G12" s="67">
        <f>SUM($C$3/((A12+B12+E12)*C12*E12*(1000/((A12+E12)*(B12+E12)))))</f>
        <v>4.832148148148149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 aca="true" t="shared" si="0" ref="D18:D25">SUM(1000000/(A18*B18))</f>
        <v>1600</v>
      </c>
      <c r="E18" s="27">
        <f aca="true" t="shared" si="1" ref="E18:E25">SUM($C$3/(($A18+$B18-E$17)*$C18*($D18/1000)*E$17))</f>
        <v>4.697880870561282</v>
      </c>
      <c r="F18" s="27">
        <f aca="true" t="shared" si="2" ref="F18:L25">SUM($C$3/(($A18+$B18-F$17)*$C18*($D18/1000)*F$17))</f>
        <v>2.4239066193853427</v>
      </c>
      <c r="G18" s="27">
        <f t="shared" si="2"/>
        <v>1.6692104192104191</v>
      </c>
      <c r="H18" s="27">
        <f t="shared" si="2"/>
        <v>1.2945864898989898</v>
      </c>
      <c r="I18" s="27">
        <f t="shared" si="2"/>
        <v>1.0722222222222222</v>
      </c>
      <c r="J18" s="27">
        <f t="shared" si="2"/>
        <v>0.9262082204155375</v>
      </c>
      <c r="K18" s="27">
        <f t="shared" si="2"/>
        <v>0.8240405866988145</v>
      </c>
      <c r="L18" s="27">
        <f t="shared" si="2"/>
        <v>0.7494974415204678</v>
      </c>
    </row>
    <row r="19" spans="1:12" ht="12.75">
      <c r="A19" s="32">
        <v>50</v>
      </c>
      <c r="B19" s="32">
        <v>50</v>
      </c>
      <c r="C19" s="32">
        <v>6</v>
      </c>
      <c r="D19" s="26">
        <f t="shared" si="0"/>
        <v>400</v>
      </c>
      <c r="E19" s="27">
        <f t="shared" si="1"/>
        <v>9.2526790750141</v>
      </c>
      <c r="F19" s="27">
        <f t="shared" si="2"/>
        <v>4.697880870561282</v>
      </c>
      <c r="G19" s="27">
        <f t="shared" si="2"/>
        <v>3.1811130502229976</v>
      </c>
      <c r="H19" s="27">
        <f t="shared" si="2"/>
        <v>2.4239066193853427</v>
      </c>
      <c r="I19" s="27">
        <f t="shared" si="2"/>
        <v>1.9705705705705705</v>
      </c>
      <c r="J19" s="27">
        <f t="shared" si="2"/>
        <v>1.6692104192104191</v>
      </c>
      <c r="K19" s="27">
        <f t="shared" si="2"/>
        <v>1.4547308681386892</v>
      </c>
      <c r="L19" s="27">
        <f t="shared" si="2"/>
        <v>1.2945864898989898</v>
      </c>
    </row>
    <row r="20" spans="1:12" ht="12.75">
      <c r="A20" s="32">
        <v>106</v>
      </c>
      <c r="B20" s="32">
        <v>106</v>
      </c>
      <c r="C20" s="32">
        <v>7.5</v>
      </c>
      <c r="D20" s="26">
        <f t="shared" si="0"/>
        <v>88.99964400142399</v>
      </c>
      <c r="E20" s="27">
        <f t="shared" si="1"/>
        <v>15.567301557139087</v>
      </c>
      <c r="F20" s="27">
        <f t="shared" si="2"/>
        <v>7.839514300903774</v>
      </c>
      <c r="G20" s="27">
        <f t="shared" si="2"/>
        <v>5.264123659080768</v>
      </c>
      <c r="H20" s="27">
        <f t="shared" si="2"/>
        <v>3.9768409924487593</v>
      </c>
      <c r="I20" s="27">
        <f t="shared" si="2"/>
        <v>3.204808780222766</v>
      </c>
      <c r="J20" s="27">
        <f t="shared" si="2"/>
        <v>2.690408027732166</v>
      </c>
      <c r="K20" s="27">
        <f t="shared" si="2"/>
        <v>2.3232307534759147</v>
      </c>
      <c r="L20" s="27">
        <f t="shared" si="2"/>
        <v>2.048073111111111</v>
      </c>
    </row>
    <row r="21" spans="1:12" ht="12.75">
      <c r="A21" s="32">
        <v>115</v>
      </c>
      <c r="B21" s="32">
        <v>240</v>
      </c>
      <c r="C21" s="32">
        <v>10</v>
      </c>
      <c r="D21" s="26">
        <f>SUM(1000000/(A21*B21))</f>
        <v>36.231884057971016</v>
      </c>
      <c r="E21" s="27">
        <f t="shared" si="1"/>
        <v>17.077906647807637</v>
      </c>
      <c r="F21" s="27">
        <f t="shared" si="2"/>
        <v>8.57534090909091</v>
      </c>
      <c r="G21" s="27">
        <f t="shared" si="2"/>
        <v>5.741359961959105</v>
      </c>
      <c r="H21" s="27">
        <f t="shared" si="2"/>
        <v>4.324527220630372</v>
      </c>
      <c r="I21" s="27">
        <f t="shared" si="2"/>
        <v>3.474555395683453</v>
      </c>
      <c r="J21" s="27">
        <f t="shared" si="2"/>
        <v>2.9080154142581884</v>
      </c>
      <c r="K21" s="27">
        <f t="shared" si="2"/>
        <v>2.5034376943810903</v>
      </c>
      <c r="L21" s="27">
        <f t="shared" si="2"/>
        <v>2.2000874635568515</v>
      </c>
    </row>
    <row r="22" spans="1:12" ht="12.75">
      <c r="A22" s="32">
        <v>150</v>
      </c>
      <c r="B22" s="32">
        <v>150</v>
      </c>
      <c r="C22" s="32">
        <v>9</v>
      </c>
      <c r="D22" s="26">
        <f t="shared" si="0"/>
        <v>44.44444444444444</v>
      </c>
      <c r="E22" s="27">
        <f t="shared" si="1"/>
        <v>18.31937465103294</v>
      </c>
      <c r="F22" s="27">
        <f t="shared" si="2"/>
        <v>9.205948372615039</v>
      </c>
      <c r="G22" s="27">
        <f t="shared" si="2"/>
        <v>6.168452716676067</v>
      </c>
      <c r="H22" s="27">
        <f t="shared" si="2"/>
        <v>4.649943310657596</v>
      </c>
      <c r="I22" s="27">
        <f t="shared" si="2"/>
        <v>3.739031339031339</v>
      </c>
      <c r="J22" s="27">
        <f t="shared" si="2"/>
        <v>3.1319205803741883</v>
      </c>
      <c r="K22" s="27">
        <f t="shared" si="2"/>
        <v>2.698412698412698</v>
      </c>
      <c r="L22" s="27">
        <f t="shared" si="2"/>
        <v>2.373408564814815</v>
      </c>
    </row>
    <row r="23" spans="1:12" ht="12.75">
      <c r="A23" s="32">
        <v>200</v>
      </c>
      <c r="B23" s="32">
        <v>200</v>
      </c>
      <c r="C23" s="32">
        <v>9</v>
      </c>
      <c r="D23" s="26">
        <f t="shared" si="0"/>
        <v>25</v>
      </c>
      <c r="E23" s="27">
        <f t="shared" si="1"/>
        <v>24.39518564989079</v>
      </c>
      <c r="F23" s="27">
        <f t="shared" si="2"/>
        <v>12.243679447709674</v>
      </c>
      <c r="G23" s="27">
        <f t="shared" si="2"/>
        <v>8.19341043529834</v>
      </c>
      <c r="H23" s="27">
        <f t="shared" si="2"/>
        <v>6.168452716676066</v>
      </c>
      <c r="I23" s="27">
        <f t="shared" si="2"/>
        <v>4.953621137060628</v>
      </c>
      <c r="J23" s="27">
        <f t="shared" si="2"/>
        <v>4.1438539989264624</v>
      </c>
      <c r="K23" s="27">
        <f t="shared" si="2"/>
        <v>3.5655534500207158</v>
      </c>
      <c r="L23" s="27">
        <f t="shared" si="2"/>
        <v>3.1319205803741883</v>
      </c>
    </row>
    <row r="24" spans="1:12" ht="12.75">
      <c r="A24" s="32">
        <v>300</v>
      </c>
      <c r="B24" s="32">
        <v>300</v>
      </c>
      <c r="C24" s="32">
        <v>9</v>
      </c>
      <c r="D24" s="26">
        <f>SUM(1000000/(A24*B24))</f>
        <v>11.11111111111111</v>
      </c>
      <c r="E24" s="27">
        <f t="shared" si="1"/>
        <v>36.546922862712336</v>
      </c>
      <c r="F24" s="27">
        <f t="shared" si="2"/>
        <v>18.31937465103294</v>
      </c>
      <c r="G24" s="27">
        <f t="shared" si="2"/>
        <v>12.243679447709674</v>
      </c>
      <c r="H24" s="27">
        <f t="shared" si="2"/>
        <v>9.205948372615039</v>
      </c>
      <c r="I24" s="27">
        <f t="shared" si="2"/>
        <v>7.383403656821378</v>
      </c>
      <c r="J24" s="27">
        <f t="shared" si="2"/>
        <v>6.168452716676067</v>
      </c>
      <c r="K24" s="27">
        <f t="shared" si="2"/>
        <v>5.300698735813239</v>
      </c>
      <c r="L24" s="27">
        <f t="shared" si="2"/>
        <v>4.649943310657596</v>
      </c>
    </row>
    <row r="25" spans="1:12" ht="12.75">
      <c r="A25" s="32">
        <v>300</v>
      </c>
      <c r="B25" s="32">
        <v>300</v>
      </c>
      <c r="C25" s="32">
        <v>12</v>
      </c>
      <c r="D25" s="26">
        <f t="shared" si="0"/>
        <v>11.11111111111111</v>
      </c>
      <c r="E25" s="27">
        <f t="shared" si="1"/>
        <v>27.410192147034255</v>
      </c>
      <c r="F25" s="27">
        <f t="shared" si="2"/>
        <v>13.739530988274707</v>
      </c>
      <c r="G25" s="27">
        <f t="shared" si="2"/>
        <v>9.182759585782255</v>
      </c>
      <c r="H25" s="27">
        <f t="shared" si="2"/>
        <v>6.9044612794612785</v>
      </c>
      <c r="I25" s="27">
        <f t="shared" si="2"/>
        <v>5.537552742616033</v>
      </c>
      <c r="J25" s="27">
        <f t="shared" si="2"/>
        <v>4.626339537507051</v>
      </c>
      <c r="K25" s="27">
        <f t="shared" si="2"/>
        <v>3.9755240518599293</v>
      </c>
      <c r="L25" s="27">
        <f t="shared" si="2"/>
        <v>3.487457482993197</v>
      </c>
    </row>
    <row r="26" spans="1:3" ht="12.75">
      <c r="A26" s="1"/>
      <c r="B26" s="1"/>
      <c r="C26" s="1"/>
    </row>
    <row r="27" spans="1:3" ht="12.75">
      <c r="A27" s="22" t="s">
        <v>7</v>
      </c>
      <c r="B27" s="20" t="s">
        <v>25</v>
      </c>
      <c r="C27" s="1"/>
    </row>
    <row r="28" spans="1:3" ht="12.75">
      <c r="A28" s="1"/>
      <c r="B28" s="20" t="s">
        <v>8</v>
      </c>
      <c r="C28" s="1"/>
    </row>
    <row r="29" ht="12.75">
      <c r="B29" s="20" t="s">
        <v>26</v>
      </c>
    </row>
    <row r="30" ht="12.75">
      <c r="B30" s="20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3" sqref="A13:IV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" s="24" customFormat="1" ht="33" customHeight="1">
      <c r="A2" s="23" t="s">
        <v>19</v>
      </c>
      <c r="D2" s="25"/>
    </row>
    <row r="3" spans="1:3" ht="25.5" hidden="1">
      <c r="A3" s="44" t="s">
        <v>40</v>
      </c>
      <c r="B3" s="2"/>
      <c r="C3" s="13">
        <v>13125</v>
      </c>
    </row>
    <row r="4" spans="1:4" ht="12.75" hidden="1">
      <c r="A4" s="3"/>
      <c r="B4" s="3"/>
      <c r="C4" s="3"/>
      <c r="D4" s="4"/>
    </row>
    <row r="5" spans="1:4" s="24" customFormat="1" ht="36" customHeight="1">
      <c r="A5" s="34" t="s">
        <v>13</v>
      </c>
      <c r="D5" s="25"/>
    </row>
    <row r="6" ht="12.75">
      <c r="B6" s="39" t="s">
        <v>10</v>
      </c>
    </row>
    <row r="7" ht="12.75">
      <c r="B7" s="39" t="s">
        <v>12</v>
      </c>
    </row>
    <row r="8" spans="2:6" ht="12.75">
      <c r="B8" s="39" t="s">
        <v>11</v>
      </c>
      <c r="F8" s="29"/>
    </row>
    <row r="9" spans="2:6" ht="12.75">
      <c r="B9" s="39"/>
      <c r="F9" s="29"/>
    </row>
    <row r="10" spans="1:9" ht="12.75">
      <c r="A10" s="54" t="s">
        <v>28</v>
      </c>
      <c r="B10" s="55"/>
      <c r="C10" s="56"/>
      <c r="D10" s="33"/>
      <c r="E10" s="70" t="s">
        <v>3</v>
      </c>
      <c r="F10" s="71"/>
      <c r="G10" s="58" t="s">
        <v>9</v>
      </c>
      <c r="H10" s="59"/>
      <c r="I10" s="60"/>
    </row>
    <row r="11" spans="1:9" ht="12.75">
      <c r="A11" s="8" t="s">
        <v>0</v>
      </c>
      <c r="B11" s="9" t="s">
        <v>1</v>
      </c>
      <c r="C11" s="10" t="s">
        <v>2</v>
      </c>
      <c r="E11" s="72" t="s">
        <v>29</v>
      </c>
      <c r="F11" s="73"/>
      <c r="G11" s="61"/>
      <c r="H11" s="62"/>
      <c r="I11" s="63"/>
    </row>
    <row r="12" spans="1:9" ht="12.75">
      <c r="A12" s="30">
        <v>200</v>
      </c>
      <c r="B12" s="30">
        <v>200</v>
      </c>
      <c r="C12" s="30">
        <v>9</v>
      </c>
      <c r="D12" s="31"/>
      <c r="E12" s="74">
        <v>3</v>
      </c>
      <c r="F12" s="75"/>
      <c r="G12" s="67">
        <f>SUM($C$3/((A12+B12+E12)*C12*E12*(1000/((A12+E12)*(B12+E12)))))</f>
        <v>49.707575130962226</v>
      </c>
      <c r="H12" s="68"/>
      <c r="I12" s="69"/>
    </row>
    <row r="13" s="46" customFormat="1" ht="12.75">
      <c r="D13" s="47"/>
    </row>
    <row r="14" spans="1:4" s="37" customFormat="1" ht="36" customHeight="1">
      <c r="A14" s="35" t="s">
        <v>14</v>
      </c>
      <c r="B14" s="36"/>
      <c r="C14" s="36"/>
      <c r="D14" s="36"/>
    </row>
    <row r="15" spans="1:12" ht="12.75">
      <c r="A15" s="54" t="s">
        <v>28</v>
      </c>
      <c r="B15" s="55"/>
      <c r="C15" s="56"/>
      <c r="D15" s="43" t="s">
        <v>39</v>
      </c>
      <c r="E15" s="64" t="s">
        <v>30</v>
      </c>
      <c r="F15" s="65"/>
      <c r="G15" s="65"/>
      <c r="H15" s="65"/>
      <c r="I15" s="65"/>
      <c r="J15" s="65"/>
      <c r="K15" s="65"/>
      <c r="L15" s="66"/>
    </row>
    <row r="16" spans="1:12" ht="12.75">
      <c r="A16" s="8" t="s">
        <v>0</v>
      </c>
      <c r="B16" s="9" t="s">
        <v>1</v>
      </c>
      <c r="C16" s="10" t="s">
        <v>2</v>
      </c>
      <c r="D16" s="5"/>
      <c r="E16" s="42" t="s">
        <v>38</v>
      </c>
      <c r="F16" s="40" t="s">
        <v>31</v>
      </c>
      <c r="G16" s="40" t="s">
        <v>37</v>
      </c>
      <c r="H16" s="40" t="s">
        <v>32</v>
      </c>
      <c r="I16" s="40" t="s">
        <v>36</v>
      </c>
      <c r="J16" s="40" t="s">
        <v>33</v>
      </c>
      <c r="K16" s="40" t="s">
        <v>35</v>
      </c>
      <c r="L16" s="41" t="s">
        <v>34</v>
      </c>
    </row>
    <row r="17" spans="1:12" ht="12.75" hidden="1">
      <c r="A17" s="8"/>
      <c r="B17" s="9"/>
      <c r="C17" s="10"/>
      <c r="D17" s="5"/>
      <c r="E17" s="14">
        <v>1.5</v>
      </c>
      <c r="F17" s="15">
        <v>3</v>
      </c>
      <c r="G17" s="15">
        <v>4.5</v>
      </c>
      <c r="H17" s="15">
        <v>6</v>
      </c>
      <c r="I17" s="15">
        <v>7.5</v>
      </c>
      <c r="J17" s="15">
        <v>9</v>
      </c>
      <c r="K17" s="15">
        <v>10.5</v>
      </c>
      <c r="L17" s="16">
        <v>12</v>
      </c>
    </row>
    <row r="18" spans="1:12" ht="12.75">
      <c r="A18" s="32">
        <v>25</v>
      </c>
      <c r="B18" s="32">
        <v>25</v>
      </c>
      <c r="C18" s="32">
        <v>6</v>
      </c>
      <c r="D18" s="26">
        <f aca="true" t="shared" si="0" ref="D18:D25">SUM(1000000/(A18*B18))</f>
        <v>1600</v>
      </c>
      <c r="E18" s="27">
        <f aca="true" t="shared" si="1" ref="E18:E25">SUM($C$3/(($A18+$B18-E$17)*$C18*($D18/1000)*E$17))</f>
        <v>18.79295532646048</v>
      </c>
      <c r="F18" s="27">
        <f aca="true" t="shared" si="2" ref="F18:L25">SUM($C$3/(($A18+$B18-F$17)*$C18*($D18/1000)*F$17))</f>
        <v>9.69636524822695</v>
      </c>
      <c r="G18" s="27">
        <f t="shared" si="2"/>
        <v>6.677350427350427</v>
      </c>
      <c r="H18" s="27">
        <f t="shared" si="2"/>
        <v>5.17874053030303</v>
      </c>
      <c r="I18" s="27">
        <f t="shared" si="2"/>
        <v>4.28921568627451</v>
      </c>
      <c r="J18" s="27">
        <f t="shared" si="2"/>
        <v>3.7051151761517613</v>
      </c>
      <c r="K18" s="27">
        <f t="shared" si="2"/>
        <v>3.2964135021097043</v>
      </c>
      <c r="L18" s="27">
        <f t="shared" si="2"/>
        <v>2.9982182017543857</v>
      </c>
    </row>
    <row r="19" spans="1:12" ht="12.75">
      <c r="A19" s="32">
        <v>50</v>
      </c>
      <c r="B19" s="32">
        <v>50</v>
      </c>
      <c r="C19" s="32">
        <v>6</v>
      </c>
      <c r="D19" s="26">
        <f t="shared" si="0"/>
        <v>400</v>
      </c>
      <c r="E19" s="27">
        <f t="shared" si="1"/>
        <v>37.01353637901861</v>
      </c>
      <c r="F19" s="27">
        <f t="shared" si="2"/>
        <v>18.79295532646048</v>
      </c>
      <c r="G19" s="27">
        <f t="shared" si="2"/>
        <v>12.725421756835368</v>
      </c>
      <c r="H19" s="27">
        <f t="shared" si="2"/>
        <v>9.69636524822695</v>
      </c>
      <c r="I19" s="27">
        <f t="shared" si="2"/>
        <v>7.882882882882883</v>
      </c>
      <c r="J19" s="27">
        <f t="shared" si="2"/>
        <v>6.677350427350427</v>
      </c>
      <c r="K19" s="27">
        <f t="shared" si="2"/>
        <v>5.8193668528864055</v>
      </c>
      <c r="L19" s="27">
        <f t="shared" si="2"/>
        <v>5.17874053030303</v>
      </c>
    </row>
    <row r="20" spans="1:12" ht="12.75">
      <c r="A20" s="32">
        <v>106</v>
      </c>
      <c r="B20" s="32">
        <v>106</v>
      </c>
      <c r="C20" s="32">
        <v>7.5</v>
      </c>
      <c r="D20" s="26">
        <f t="shared" si="0"/>
        <v>88.99964400142399</v>
      </c>
      <c r="E20" s="27">
        <f t="shared" si="1"/>
        <v>62.27395091053048</v>
      </c>
      <c r="F20" s="27">
        <f t="shared" si="2"/>
        <v>31.360446570972883</v>
      </c>
      <c r="G20" s="27">
        <f t="shared" si="2"/>
        <v>21.058099062918345</v>
      </c>
      <c r="H20" s="27">
        <f t="shared" si="2"/>
        <v>15.908576051779935</v>
      </c>
      <c r="I20" s="27">
        <f t="shared" si="2"/>
        <v>12.820211898940507</v>
      </c>
      <c r="J20" s="27">
        <f t="shared" si="2"/>
        <v>10.762452107279694</v>
      </c>
      <c r="K20" s="27">
        <f t="shared" si="2"/>
        <v>9.293631100082713</v>
      </c>
      <c r="L20" s="27">
        <f t="shared" si="2"/>
        <v>8.192916666666667</v>
      </c>
    </row>
    <row r="21" spans="1:12" ht="12.75">
      <c r="A21" s="32">
        <v>115</v>
      </c>
      <c r="B21" s="32">
        <v>240</v>
      </c>
      <c r="C21" s="32">
        <v>10</v>
      </c>
      <c r="D21" s="26">
        <f>SUM(1000000/(A21*B21))</f>
        <v>36.231884057971016</v>
      </c>
      <c r="E21" s="27">
        <f t="shared" si="1"/>
        <v>68.31683168316832</v>
      </c>
      <c r="F21" s="27">
        <f t="shared" si="2"/>
        <v>34.30397727272727</v>
      </c>
      <c r="G21" s="27">
        <f t="shared" si="2"/>
        <v>22.96718972895863</v>
      </c>
      <c r="H21" s="27">
        <f t="shared" si="2"/>
        <v>17.299426934097422</v>
      </c>
      <c r="I21" s="27">
        <f t="shared" si="2"/>
        <v>13.899280575539567</v>
      </c>
      <c r="J21" s="27">
        <f t="shared" si="2"/>
        <v>11.632947976878611</v>
      </c>
      <c r="K21" s="27">
        <f t="shared" si="2"/>
        <v>10.014513788098693</v>
      </c>
      <c r="L21" s="27">
        <f t="shared" si="2"/>
        <v>8.801020408163264</v>
      </c>
    </row>
    <row r="22" spans="1:12" ht="12.75">
      <c r="A22" s="32">
        <v>150</v>
      </c>
      <c r="B22" s="32">
        <v>150</v>
      </c>
      <c r="C22" s="32">
        <v>9</v>
      </c>
      <c r="D22" s="26">
        <f t="shared" si="0"/>
        <v>44.44444444444444</v>
      </c>
      <c r="E22" s="27">
        <f t="shared" si="1"/>
        <v>73.28308207705192</v>
      </c>
      <c r="F22" s="27">
        <f t="shared" si="2"/>
        <v>36.82659932659932</v>
      </c>
      <c r="G22" s="27">
        <f t="shared" si="2"/>
        <v>24.675690919345744</v>
      </c>
      <c r="H22" s="27">
        <f t="shared" si="2"/>
        <v>18.601190476190474</v>
      </c>
      <c r="I22" s="27">
        <f t="shared" si="2"/>
        <v>14.957264957264957</v>
      </c>
      <c r="J22" s="27">
        <f t="shared" si="2"/>
        <v>12.528636884306986</v>
      </c>
      <c r="K22" s="27">
        <f t="shared" si="2"/>
        <v>10.794473229706389</v>
      </c>
      <c r="L22" s="27">
        <f t="shared" si="2"/>
        <v>9.494357638888888</v>
      </c>
    </row>
    <row r="23" spans="1:12" ht="12.75">
      <c r="A23" s="32">
        <v>200</v>
      </c>
      <c r="B23" s="32">
        <v>200</v>
      </c>
      <c r="C23" s="32">
        <v>9</v>
      </c>
      <c r="D23" s="26">
        <f t="shared" si="0"/>
        <v>25</v>
      </c>
      <c r="E23" s="27">
        <f t="shared" si="1"/>
        <v>97.58817788930712</v>
      </c>
      <c r="F23" s="27">
        <f t="shared" si="2"/>
        <v>48.978449482227816</v>
      </c>
      <c r="G23" s="27">
        <f t="shared" si="2"/>
        <v>32.77613897082924</v>
      </c>
      <c r="H23" s="27">
        <f t="shared" si="2"/>
        <v>24.675690919345737</v>
      </c>
      <c r="I23" s="27">
        <f t="shared" si="2"/>
        <v>19.815994338287332</v>
      </c>
      <c r="J23" s="27">
        <f t="shared" si="2"/>
        <v>16.57667898077105</v>
      </c>
      <c r="K23" s="27">
        <f t="shared" si="2"/>
        <v>14.26330052774212</v>
      </c>
      <c r="L23" s="27">
        <f t="shared" si="2"/>
        <v>12.528636884306986</v>
      </c>
    </row>
    <row r="24" spans="1:12" ht="12.75">
      <c r="A24" s="32">
        <v>300</v>
      </c>
      <c r="B24" s="32">
        <v>300</v>
      </c>
      <c r="C24" s="32">
        <v>9</v>
      </c>
      <c r="D24" s="26">
        <f>SUM(1000000/(A24*B24))</f>
        <v>11.11111111111111</v>
      </c>
      <c r="E24" s="27">
        <f t="shared" si="1"/>
        <v>146.1988304093567</v>
      </c>
      <c r="F24" s="27">
        <f t="shared" si="2"/>
        <v>73.28308207705192</v>
      </c>
      <c r="G24" s="27">
        <f t="shared" si="2"/>
        <v>48.978449482227816</v>
      </c>
      <c r="H24" s="27">
        <f t="shared" si="2"/>
        <v>36.82659932659932</v>
      </c>
      <c r="I24" s="27">
        <f t="shared" si="2"/>
        <v>29.535864978902953</v>
      </c>
      <c r="J24" s="27">
        <f t="shared" si="2"/>
        <v>24.675690919345744</v>
      </c>
      <c r="K24" s="27">
        <f t="shared" si="2"/>
        <v>21.204410517387615</v>
      </c>
      <c r="L24" s="27">
        <f t="shared" si="2"/>
        <v>18.601190476190474</v>
      </c>
    </row>
    <row r="25" spans="1:12" ht="12.75">
      <c r="A25" s="32">
        <v>300</v>
      </c>
      <c r="B25" s="32">
        <v>300</v>
      </c>
      <c r="C25" s="32">
        <v>12</v>
      </c>
      <c r="D25" s="26">
        <f t="shared" si="0"/>
        <v>11.11111111111111</v>
      </c>
      <c r="E25" s="27">
        <f t="shared" si="1"/>
        <v>109.64912280701755</v>
      </c>
      <c r="F25" s="27">
        <f t="shared" si="2"/>
        <v>54.962311557788944</v>
      </c>
      <c r="G25" s="27">
        <f t="shared" si="2"/>
        <v>36.733837111670866</v>
      </c>
      <c r="H25" s="27">
        <f t="shared" si="2"/>
        <v>27.61994949494949</v>
      </c>
      <c r="I25" s="27">
        <f t="shared" si="2"/>
        <v>22.151898734177216</v>
      </c>
      <c r="J25" s="27">
        <f t="shared" si="2"/>
        <v>18.50676818950931</v>
      </c>
      <c r="K25" s="27">
        <f t="shared" si="2"/>
        <v>15.903307888040711</v>
      </c>
      <c r="L25" s="27">
        <f t="shared" si="2"/>
        <v>13.950892857142856</v>
      </c>
    </row>
    <row r="26" spans="1:3" ht="12.75">
      <c r="A26" s="1"/>
      <c r="B26" s="1"/>
      <c r="C26" s="1"/>
    </row>
    <row r="27" spans="1:3" ht="12.75">
      <c r="A27" s="22" t="s">
        <v>7</v>
      </c>
      <c r="B27" s="20" t="s">
        <v>25</v>
      </c>
      <c r="C27" s="1"/>
    </row>
    <row r="28" spans="1:3" ht="12.75">
      <c r="A28" s="1"/>
      <c r="B28" s="20" t="s">
        <v>8</v>
      </c>
      <c r="C28" s="1"/>
    </row>
    <row r="29" ht="12.75">
      <c r="B29" s="20" t="s">
        <v>26</v>
      </c>
    </row>
    <row r="30" ht="12.75">
      <c r="B30" s="20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Laticrete International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Metcalf</dc:creator>
  <cp:keywords/>
  <dc:description/>
  <cp:lastModifiedBy>Marketing Department</cp:lastModifiedBy>
  <cp:lastPrinted>2003-12-08T17:17:25Z</cp:lastPrinted>
  <dcterms:created xsi:type="dcterms:W3CDTF">2003-12-03T19:32:36Z</dcterms:created>
  <dcterms:modified xsi:type="dcterms:W3CDTF">2010-03-17T14:36:33Z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-1206162579</vt:i4>
  </property>
  <property fmtid="{D5CDD505-2E9C-101B-9397-08002B2CF9AE}" pid="3" name="_EmailSubject">
    <vt:lpwstr>LATICRETE Grout Coverage Calculator - by Unit Size - Metric version.xls</vt:lpwstr>
  </property>
  <property fmtid="{D5CDD505-2E9C-101B-9397-08002B2CF9AE}" pid="4" name="_AuthorEmail">
    <vt:lpwstr>edmetcalf@laticrete.com</vt:lpwstr>
  </property>
  <property fmtid="{D5CDD505-2E9C-101B-9397-08002B2CF9AE}" pid="5" name="_AuthorEmailDisplayName">
    <vt:lpwstr>Ed Metcalf</vt:lpwstr>
  </property>
  <property fmtid="{D5CDD505-2E9C-101B-9397-08002B2CF9AE}" pid="6" name="_ReviewingToolsShownOnce">
    <vt:lpwstr/>
  </property>
</Properties>
</file>